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0628" windowHeight="11580" tabRatio="678" activeTab="21"/>
  </bookViews>
  <sheets>
    <sheet name="1" sheetId="1" r:id="rId1"/>
    <sheet name="续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用水组成" sheetId="28" r:id="rId28"/>
    <sheet name="供水组成" sheetId="29" r:id="rId29"/>
  </sheets>
  <externalReferences>
    <externalReference r:id="rId30"/>
    <externalReference r:id="rId31"/>
  </externalReferences>
  <calcPr calcId="145621"/>
</workbook>
</file>

<file path=xl/calcChain.xml><?xml version="1.0" encoding="utf-8"?>
<calcChain xmlns="http://schemas.openxmlformats.org/spreadsheetml/2006/main">
  <c r="S21" i="26" l="1"/>
  <c r="F18" i="26" l="1"/>
  <c r="R20" i="23"/>
  <c r="R18" i="23"/>
  <c r="R10" i="23"/>
  <c r="R21" i="23"/>
  <c r="F18" i="21" l="1"/>
  <c r="D18" i="21"/>
  <c r="E18" i="21"/>
  <c r="C18" i="21"/>
  <c r="P18" i="23" l="1"/>
  <c r="F21" i="21"/>
  <c r="F17" i="21"/>
  <c r="C27" i="22" l="1"/>
  <c r="B27" i="22"/>
  <c r="D27" i="22"/>
  <c r="C25" i="25" l="1"/>
  <c r="M25" i="25"/>
  <c r="H3" i="28"/>
  <c r="I30" i="28"/>
  <c r="G30" i="28"/>
  <c r="E30" i="28"/>
  <c r="C18" i="23"/>
  <c r="Q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R18" i="26"/>
  <c r="P18" i="26"/>
  <c r="N18" i="26"/>
  <c r="L18" i="26"/>
  <c r="J18" i="26"/>
  <c r="H18" i="26"/>
  <c r="D18" i="26"/>
  <c r="D31" i="28" l="1"/>
  <c r="B23" i="27"/>
  <c r="C20" i="27"/>
  <c r="C17" i="27"/>
  <c r="D3" i="28" l="1"/>
  <c r="J30" i="28"/>
  <c r="C3" i="28"/>
  <c r="I2" i="29"/>
  <c r="H2" i="29"/>
  <c r="G2" i="29"/>
  <c r="G3" i="28"/>
  <c r="F3" i="28"/>
  <c r="E3" i="28"/>
  <c r="G23" i="27"/>
  <c r="F23" i="27"/>
  <c r="E23" i="27"/>
  <c r="C23" i="27"/>
  <c r="K7" i="24"/>
  <c r="G7" i="24"/>
  <c r="K6" i="24"/>
  <c r="G6" i="24"/>
  <c r="K5" i="24"/>
  <c r="G5" i="24"/>
  <c r="D23" i="20"/>
  <c r="C23" i="20"/>
  <c r="B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23" i="20" s="1"/>
  <c r="A3" i="10"/>
  <c r="A1" i="4"/>
  <c r="J22" i="2"/>
  <c r="G22" i="2"/>
  <c r="J21" i="2"/>
  <c r="G21" i="2"/>
  <c r="J20" i="2"/>
  <c r="G20" i="2"/>
  <c r="J19" i="2"/>
  <c r="G19" i="2"/>
  <c r="J18" i="2"/>
  <c r="G18" i="2"/>
  <c r="J17" i="2"/>
  <c r="G17" i="2"/>
  <c r="J16" i="2"/>
  <c r="G16" i="2"/>
  <c r="J15" i="2"/>
  <c r="G15" i="2"/>
  <c r="J14" i="2"/>
  <c r="G14" i="2"/>
  <c r="J13" i="2"/>
  <c r="G13" i="2"/>
  <c r="J12" i="2"/>
  <c r="G12" i="2"/>
  <c r="J11" i="2"/>
  <c r="G11" i="2"/>
  <c r="J10" i="2"/>
  <c r="G10" i="2"/>
  <c r="J9" i="2"/>
  <c r="G9" i="2"/>
  <c r="J8" i="2"/>
  <c r="G8" i="2"/>
  <c r="J7" i="2"/>
  <c r="G7" i="2"/>
  <c r="J6" i="2"/>
  <c r="G6" i="2"/>
  <c r="J5" i="2"/>
  <c r="G5" i="2"/>
  <c r="H23" i="27" l="1"/>
  <c r="D23" i="27"/>
</calcChain>
</file>

<file path=xl/sharedStrings.xml><?xml version="1.0" encoding="utf-8"?>
<sst xmlns="http://schemas.openxmlformats.org/spreadsheetml/2006/main" count="1042" uniqueCount="473">
  <si>
    <t xml:space="preserve">2020年临汾市行政分区主要社经指标 </t>
  </si>
  <si>
    <t>附表1</t>
  </si>
  <si>
    <t>单位:人、万元</t>
  </si>
  <si>
    <t>行政分区</t>
  </si>
  <si>
    <r>
      <rPr>
        <b/>
        <sz val="11"/>
        <rFont val="宋体"/>
        <family val="3"/>
        <charset val="134"/>
      </rPr>
      <t>人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口</t>
    </r>
  </si>
  <si>
    <t>生产总值
（GDP）</t>
  </si>
  <si>
    <t>第一产业</t>
  </si>
  <si>
    <t>第二产业</t>
  </si>
  <si>
    <t>第三产业</t>
  </si>
  <si>
    <r>
      <rPr>
        <b/>
        <sz val="11"/>
        <rFont val="宋体"/>
        <family val="3"/>
        <charset val="134"/>
      </rPr>
      <t>城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镇</t>
    </r>
  </si>
  <si>
    <r>
      <rPr>
        <b/>
        <sz val="11"/>
        <rFont val="宋体"/>
        <family val="3"/>
        <charset val="134"/>
      </rPr>
      <t>农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村</t>
    </r>
  </si>
  <si>
    <r>
      <rPr>
        <b/>
        <sz val="11"/>
        <rFont val="宋体"/>
        <family val="3"/>
        <charset val="134"/>
      </rPr>
      <t>合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计</t>
    </r>
  </si>
  <si>
    <t>尧都区</t>
  </si>
  <si>
    <t>侯马市</t>
  </si>
  <si>
    <t>霍州市</t>
  </si>
  <si>
    <t>曲  沃</t>
  </si>
  <si>
    <t>翼  城</t>
  </si>
  <si>
    <t>襄  汾</t>
  </si>
  <si>
    <t>洪  洞</t>
  </si>
  <si>
    <t>古  县</t>
  </si>
  <si>
    <t>安  泽</t>
  </si>
  <si>
    <t>浮  山</t>
  </si>
  <si>
    <t>吉  县</t>
  </si>
  <si>
    <t>乡  宁</t>
  </si>
  <si>
    <t>蒲  县</t>
  </si>
  <si>
    <t>大  宁</t>
  </si>
  <si>
    <t>永  和</t>
  </si>
  <si>
    <t>隰  县</t>
  </si>
  <si>
    <t>汾  西</t>
  </si>
  <si>
    <t>全  市</t>
  </si>
  <si>
    <t>注：生产总值数据根据2020年《临汾市情概览》统计，人口数据根据第七次人口普查数据统计，为常住人口。</t>
  </si>
  <si>
    <t>2020年临汾市行政分区主要社经指标</t>
  </si>
  <si>
    <t>续附表1</t>
  </si>
  <si>
    <r>
      <rPr>
        <b/>
        <sz val="11"/>
        <rFont val="宋体"/>
        <family val="3"/>
        <charset val="134"/>
      </rPr>
      <t>国土面积
（km</t>
    </r>
    <r>
      <rPr>
        <b/>
        <vertAlign val="superscript"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）</t>
    </r>
  </si>
  <si>
    <t>城镇人均可支配收入
（元）</t>
  </si>
  <si>
    <t>农村人均
可支配收入
（元）</t>
  </si>
  <si>
    <t>粮食产量（t）</t>
  </si>
  <si>
    <t>年末存栏（万头）</t>
  </si>
  <si>
    <t>小麦</t>
  </si>
  <si>
    <t>秋粮</t>
  </si>
  <si>
    <t>合计</t>
  </si>
  <si>
    <t>大牲畜</t>
  </si>
  <si>
    <t>小牲畜</t>
  </si>
  <si>
    <t>注：数据根据2020年《临汾市情概览》统计，其中国土面积采用临汾市水资源调查评价面积。</t>
  </si>
  <si>
    <t>2020年临汾市水资源概况</t>
  </si>
  <si>
    <t>附表2</t>
  </si>
  <si>
    <r>
      <rPr>
        <b/>
        <sz val="11"/>
        <rFont val="宋体"/>
        <family val="3"/>
        <charset val="134"/>
      </rPr>
      <t>项</t>
    </r>
    <r>
      <rPr>
        <b/>
        <sz val="11"/>
        <rFont val="Times New Roman"/>
        <family val="1"/>
      </rPr>
      <t xml:space="preserve">             </t>
    </r>
    <r>
      <rPr>
        <b/>
        <sz val="11"/>
        <rFont val="宋体"/>
        <family val="3"/>
        <charset val="134"/>
      </rPr>
      <t>目</t>
    </r>
  </si>
  <si>
    <r>
      <rPr>
        <b/>
        <sz val="11"/>
        <rFont val="宋体"/>
        <family val="3"/>
        <charset val="134"/>
      </rPr>
      <t>数</t>
    </r>
    <r>
      <rPr>
        <b/>
        <sz val="11"/>
        <rFont val="Times New Roman"/>
        <family val="1"/>
      </rPr>
      <t xml:space="preserve">   </t>
    </r>
    <r>
      <rPr>
        <b/>
        <sz val="11"/>
        <rFont val="宋体"/>
        <family val="3"/>
        <charset val="134"/>
      </rPr>
      <t>量</t>
    </r>
  </si>
  <si>
    <r>
      <rPr>
        <b/>
        <sz val="11"/>
        <rFont val="宋体"/>
        <family val="3"/>
        <charset val="134"/>
      </rPr>
      <t>单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位</t>
    </r>
  </si>
  <si>
    <r>
      <rPr>
        <sz val="11"/>
        <rFont val="宋体"/>
        <family val="3"/>
        <charset val="134"/>
      </rPr>
      <t>全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市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面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积</t>
    </r>
  </si>
  <si>
    <r>
      <rPr>
        <sz val="11"/>
        <rFont val="Times New Roman"/>
        <family val="1"/>
      </rPr>
      <t>km</t>
    </r>
    <r>
      <rPr>
        <vertAlign val="superscript"/>
        <sz val="11"/>
        <rFont val="Times New Roman"/>
        <family val="1"/>
      </rPr>
      <t>2</t>
    </r>
  </si>
  <si>
    <t>降
水
量</t>
  </si>
  <si>
    <r>
      <rPr>
        <sz val="11"/>
        <rFont val="宋体"/>
        <family val="3"/>
        <charset val="134"/>
      </rPr>
      <t>降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水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量</t>
    </r>
  </si>
  <si>
    <r>
      <rPr>
        <sz val="11"/>
        <rFont val="宋体"/>
        <family val="3"/>
        <charset val="134"/>
      </rPr>
      <t>亿</t>
    </r>
    <r>
      <rPr>
        <sz val="11"/>
        <rFont val="Times New Roman"/>
        <family val="1"/>
      </rPr>
      <t>m</t>
    </r>
    <r>
      <rPr>
        <vertAlign val="superscript"/>
        <sz val="11"/>
        <rFont val="Times New Roman"/>
        <family val="1"/>
      </rPr>
      <t>3</t>
    </r>
  </si>
  <si>
    <r>
      <rPr>
        <sz val="11"/>
        <rFont val="宋体"/>
        <family val="3"/>
        <charset val="134"/>
      </rPr>
      <t>平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均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雨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深</t>
    </r>
  </si>
  <si>
    <t>mm</t>
  </si>
  <si>
    <t>地
表
水</t>
  </si>
  <si>
    <r>
      <rPr>
        <sz val="11"/>
        <rFont val="宋体"/>
        <family val="3"/>
        <charset val="134"/>
      </rPr>
      <t>入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境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水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量</t>
    </r>
  </si>
  <si>
    <r>
      <rPr>
        <sz val="11"/>
        <rFont val="宋体"/>
        <family val="3"/>
        <charset val="134"/>
      </rPr>
      <t>亿m</t>
    </r>
    <r>
      <rPr>
        <vertAlign val="superscript"/>
        <sz val="11"/>
        <rFont val="宋体"/>
        <family val="3"/>
        <charset val="134"/>
      </rPr>
      <t>3</t>
    </r>
  </si>
  <si>
    <t>当地径流量</t>
  </si>
  <si>
    <t>出境水量</t>
  </si>
  <si>
    <t>地下水</t>
  </si>
  <si>
    <r>
      <rPr>
        <sz val="11"/>
        <rFont val="宋体"/>
        <family val="3"/>
        <charset val="134"/>
      </rPr>
      <t>资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源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量</t>
    </r>
  </si>
  <si>
    <r>
      <rPr>
        <sz val="11"/>
        <rFont val="宋体"/>
        <family val="3"/>
        <charset val="134"/>
      </rPr>
      <t>水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资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源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总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量</t>
    </r>
  </si>
  <si>
    <r>
      <rPr>
        <sz val="11"/>
        <rFont val="宋体"/>
        <family val="3"/>
        <charset val="134"/>
      </rPr>
      <t>岩溶泉
水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量</t>
    </r>
  </si>
  <si>
    <r>
      <rPr>
        <sz val="11"/>
        <rFont val="宋体"/>
        <family val="3"/>
        <charset val="134"/>
      </rPr>
      <t>流</t>
    </r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量</t>
    </r>
  </si>
  <si>
    <r>
      <rPr>
        <sz val="11"/>
        <rFont val="Times New Roman"/>
        <family val="1"/>
      </rPr>
      <t>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/s</t>
    </r>
  </si>
  <si>
    <r>
      <rPr>
        <sz val="11"/>
        <rFont val="宋体"/>
        <family val="3"/>
        <charset val="134"/>
      </rPr>
      <t>径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流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量</t>
    </r>
  </si>
  <si>
    <t>附表3</t>
  </si>
  <si>
    <t>县(市、区)</t>
  </si>
  <si>
    <r>
      <rPr>
        <b/>
        <sz val="11"/>
        <rFont val="宋体"/>
        <family val="3"/>
        <charset val="134"/>
      </rPr>
      <t>计算面积
(km</t>
    </r>
    <r>
      <rPr>
        <b/>
        <vertAlign val="superscript"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)</t>
    </r>
  </si>
  <si>
    <t>年降水量</t>
  </si>
  <si>
    <t>与上年比较
(±%)</t>
  </si>
  <si>
    <t>与多年平均比较
(±%)</t>
  </si>
  <si>
    <t>丰枯等级</t>
  </si>
  <si>
    <t>（mm）</t>
  </si>
  <si>
    <r>
      <rPr>
        <b/>
        <sz val="11"/>
        <rFont val="宋体"/>
        <family val="3"/>
        <charset val="134"/>
      </rPr>
      <t>（亿m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）</t>
    </r>
  </si>
  <si>
    <t>偏丰</t>
  </si>
  <si>
    <t>丰水</t>
  </si>
  <si>
    <t>平水</t>
  </si>
  <si>
    <t>2020年临汾市流域分区年降水量</t>
  </si>
  <si>
    <r>
      <rPr>
        <b/>
        <sz val="11"/>
        <rFont val="宋体"/>
        <family val="3"/>
        <charset val="134"/>
      </rPr>
      <t>附表</t>
    </r>
    <r>
      <rPr>
        <b/>
        <sz val="11"/>
        <rFont val="Times New Roman"/>
        <family val="1"/>
      </rPr>
      <t>4</t>
    </r>
  </si>
  <si>
    <t xml:space="preserve">流域分区名称 </t>
  </si>
  <si>
    <r>
      <rPr>
        <b/>
        <sz val="11"/>
        <rFont val="宋体"/>
        <family val="3"/>
        <charset val="134"/>
      </rPr>
      <t>与上年
比较(</t>
    </r>
    <r>
      <rPr>
        <b/>
        <sz val="11"/>
        <rFont val="Times New Roman"/>
        <family val="1"/>
      </rPr>
      <t>±</t>
    </r>
    <r>
      <rPr>
        <b/>
        <sz val="11"/>
        <rFont val="宋体"/>
        <family val="3"/>
        <charset val="134"/>
      </rPr>
      <t>%)</t>
    </r>
  </si>
  <si>
    <r>
      <rPr>
        <b/>
        <sz val="11"/>
        <rFont val="宋体"/>
        <family val="3"/>
        <charset val="134"/>
      </rPr>
      <t>与多年平均比较(</t>
    </r>
    <r>
      <rPr>
        <b/>
        <sz val="11"/>
        <rFont val="Times New Roman"/>
        <family val="1"/>
      </rPr>
      <t>±</t>
    </r>
    <r>
      <rPr>
        <b/>
        <sz val="11"/>
        <rFont val="宋体"/>
        <family val="3"/>
        <charset val="134"/>
      </rPr>
      <t>%)</t>
    </r>
  </si>
  <si>
    <t>一级</t>
  </si>
  <si>
    <t>二级</t>
  </si>
  <si>
    <t>三 级</t>
  </si>
  <si>
    <t>(mm)</t>
  </si>
  <si>
    <r>
      <rPr>
        <b/>
        <sz val="11"/>
        <rFont val="宋体"/>
        <family val="3"/>
        <charset val="134"/>
      </rPr>
      <t>(亿m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)</t>
    </r>
  </si>
  <si>
    <t>西山沿黄支流区</t>
  </si>
  <si>
    <t>屈产河</t>
  </si>
  <si>
    <t>芝河区</t>
  </si>
  <si>
    <t>昕水河</t>
  </si>
  <si>
    <t>州川河区</t>
  </si>
  <si>
    <t>鄂河区</t>
  </si>
  <si>
    <t>汾　　河</t>
  </si>
  <si>
    <t>市界-石滩</t>
  </si>
  <si>
    <t>石滩-柴庄</t>
  </si>
  <si>
    <t>洪安涧河</t>
  </si>
  <si>
    <t>曲亭河</t>
  </si>
  <si>
    <t>涝洰河</t>
  </si>
  <si>
    <t>石滩-柴庄区间</t>
  </si>
  <si>
    <t>柴庄-市界</t>
  </si>
  <si>
    <t>浍河</t>
  </si>
  <si>
    <t>柴庄以下区间</t>
  </si>
  <si>
    <t>三门峡-沁河</t>
  </si>
  <si>
    <t>沁　　河</t>
  </si>
  <si>
    <t>全             市</t>
  </si>
  <si>
    <t>2020年临汾市各分区代表站月、年降水量</t>
  </si>
  <si>
    <t>附表5</t>
  </si>
  <si>
    <t>单位：mm</t>
  </si>
  <si>
    <t>河名</t>
  </si>
  <si>
    <t>所在
县市</t>
  </si>
  <si>
    <t>站名</t>
  </si>
  <si>
    <t>项目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</si>
  <si>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</si>
  <si>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</si>
  <si>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</si>
  <si>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</si>
  <si>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</si>
  <si>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</si>
  <si>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</si>
  <si>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</si>
  <si>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</si>
  <si>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</si>
  <si>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</si>
  <si>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</si>
  <si>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年降
水量</t>
  </si>
  <si>
    <t>黑龙
关河</t>
  </si>
  <si>
    <t>蒲县</t>
  </si>
  <si>
    <t>化乐</t>
  </si>
  <si>
    <t>当年</t>
  </si>
  <si>
    <t>多年平均</t>
  </si>
  <si>
    <t>隰县</t>
  </si>
  <si>
    <t>午城</t>
  </si>
  <si>
    <t>鄂河</t>
  </si>
  <si>
    <t>乡宁</t>
  </si>
  <si>
    <t>汾河</t>
  </si>
  <si>
    <t>洪洞</t>
  </si>
  <si>
    <t>赵城</t>
  </si>
  <si>
    <t>309.4</t>
  </si>
  <si>
    <t>襄汾</t>
  </si>
  <si>
    <t>柴庄</t>
  </si>
  <si>
    <t>沁河</t>
  </si>
  <si>
    <t>安泽</t>
  </si>
  <si>
    <t>飞岭</t>
  </si>
  <si>
    <t>2020年临汾市行政分区河川径流量</t>
  </si>
  <si>
    <r>
      <rPr>
        <b/>
        <sz val="12"/>
        <rFont val="宋体"/>
        <family val="3"/>
        <charset val="134"/>
      </rPr>
      <t>附表</t>
    </r>
    <r>
      <rPr>
        <b/>
        <sz val="12"/>
        <rFont val="Times New Roman"/>
        <family val="1"/>
      </rPr>
      <t>6</t>
    </r>
  </si>
  <si>
    <t>县(市)名</t>
  </si>
  <si>
    <r>
      <rPr>
        <b/>
        <sz val="11"/>
        <rFont val="宋体"/>
        <family val="3"/>
        <charset val="134"/>
      </rPr>
      <t>年径流量
(万m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)</t>
    </r>
  </si>
  <si>
    <t>年径流深
(mm)</t>
  </si>
  <si>
    <r>
      <rPr>
        <b/>
        <sz val="11"/>
        <rFont val="宋体"/>
        <family val="3"/>
        <charset val="134"/>
      </rPr>
      <t>与上年
比较
(</t>
    </r>
    <r>
      <rPr>
        <b/>
        <sz val="11"/>
        <rFont val="Times New Roman"/>
        <family val="1"/>
      </rPr>
      <t>±</t>
    </r>
    <r>
      <rPr>
        <b/>
        <sz val="11"/>
        <rFont val="宋体"/>
        <family val="3"/>
        <charset val="134"/>
      </rPr>
      <t>%)</t>
    </r>
  </si>
  <si>
    <r>
      <rPr>
        <b/>
        <sz val="11"/>
        <rFont val="宋体"/>
        <family val="3"/>
        <charset val="134"/>
      </rPr>
      <t>与多年平均
比较
(</t>
    </r>
    <r>
      <rPr>
        <b/>
        <sz val="11"/>
        <rFont val="Times New Roman"/>
        <family val="1"/>
      </rPr>
      <t>±</t>
    </r>
    <r>
      <rPr>
        <b/>
        <sz val="11"/>
        <rFont val="宋体"/>
        <family val="3"/>
        <charset val="134"/>
      </rPr>
      <t>%)</t>
    </r>
  </si>
  <si>
    <t>2020年临汾市流域分区河川径流量</t>
  </si>
  <si>
    <r>
      <rPr>
        <b/>
        <sz val="12"/>
        <rFont val="宋体"/>
        <family val="3"/>
        <charset val="134"/>
      </rPr>
      <t>附表</t>
    </r>
    <r>
      <rPr>
        <b/>
        <sz val="12"/>
        <rFont val="Times New Roman"/>
        <family val="1"/>
      </rPr>
      <t>7</t>
    </r>
  </si>
  <si>
    <r>
      <rPr>
        <b/>
        <sz val="11"/>
        <rFont val="宋体"/>
        <family val="3"/>
        <charset val="134"/>
      </rPr>
      <t>与上年比较
(</t>
    </r>
    <r>
      <rPr>
        <b/>
        <sz val="11"/>
        <rFont val="Times New Roman"/>
        <family val="1"/>
      </rPr>
      <t>±</t>
    </r>
    <r>
      <rPr>
        <b/>
        <sz val="11"/>
        <rFont val="宋体"/>
        <family val="3"/>
        <charset val="134"/>
      </rPr>
      <t>%)</t>
    </r>
  </si>
  <si>
    <r>
      <rPr>
        <b/>
        <sz val="11"/>
        <rFont val="宋体"/>
        <family val="3"/>
        <charset val="134"/>
      </rPr>
      <t>与多年平均
比较(</t>
    </r>
    <r>
      <rPr>
        <b/>
        <sz val="11"/>
        <rFont val="Times New Roman"/>
        <family val="1"/>
      </rPr>
      <t>±</t>
    </r>
    <r>
      <rPr>
        <b/>
        <sz val="11"/>
        <rFont val="宋体"/>
        <family val="3"/>
        <charset val="134"/>
      </rPr>
      <t>%)</t>
    </r>
  </si>
  <si>
    <t>2020年临汾市主要河流代表水文站实测和天然径流量</t>
  </si>
  <si>
    <r>
      <rPr>
        <b/>
        <sz val="12"/>
        <rFont val="宋体"/>
        <family val="3"/>
        <charset val="134"/>
      </rPr>
      <t>附表</t>
    </r>
    <r>
      <rPr>
        <b/>
        <sz val="11"/>
        <color theme="1"/>
        <rFont val="宋体"/>
        <family val="3"/>
        <charset val="134"/>
        <scheme val="minor"/>
      </rPr>
      <t>8</t>
    </r>
  </si>
  <si>
    <t xml:space="preserve"> </t>
  </si>
  <si>
    <r>
      <rPr>
        <b/>
        <sz val="12"/>
        <rFont val="宋体"/>
        <family val="3"/>
        <charset val="134"/>
      </rPr>
      <t>单位：万m</t>
    </r>
    <r>
      <rPr>
        <b/>
        <vertAlign val="superscript"/>
        <sz val="12"/>
        <rFont val="宋体"/>
        <family val="3"/>
        <charset val="134"/>
      </rPr>
      <t>3</t>
    </r>
  </si>
  <si>
    <t>河
名</t>
  </si>
  <si>
    <t>站
名</t>
  </si>
  <si>
    <r>
      <rPr>
        <b/>
        <sz val="11"/>
        <rFont val="宋体"/>
        <family val="3"/>
        <charset val="134"/>
      </rPr>
      <t>集水
面积
(km</t>
    </r>
    <r>
      <rPr>
        <b/>
        <vertAlign val="superscript"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)</t>
    </r>
  </si>
  <si>
    <t>实　　　测　　　径　　　流      量</t>
  </si>
  <si>
    <r>
      <rPr>
        <b/>
        <sz val="11"/>
        <rFont val="宋体"/>
        <family val="3"/>
        <charset val="134"/>
      </rPr>
      <t>天</t>
    </r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然
年径流</t>
    </r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</si>
  <si>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</si>
  <si>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</si>
  <si>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</si>
  <si>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</si>
  <si>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</si>
  <si>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</si>
  <si>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</si>
  <si>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</si>
  <si>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</si>
  <si>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</si>
  <si>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</si>
  <si>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</si>
  <si>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全年</t>
  </si>
  <si>
    <r>
      <rPr>
        <sz val="11"/>
        <rFont val="宋体"/>
        <family val="3"/>
        <charset val="134"/>
      </rPr>
      <t>鄂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河</t>
    </r>
  </si>
  <si>
    <t>汾 河</t>
  </si>
  <si>
    <t>沁 河</t>
  </si>
  <si>
    <t>2020年临汾市河川径流出入境水量</t>
  </si>
  <si>
    <r>
      <rPr>
        <b/>
        <sz val="12"/>
        <rFont val="宋体"/>
        <family val="3"/>
        <charset val="134"/>
      </rPr>
      <t>附表</t>
    </r>
    <r>
      <rPr>
        <b/>
        <sz val="11"/>
        <color theme="1"/>
        <rFont val="宋体"/>
        <family val="3"/>
        <charset val="134"/>
        <scheme val="minor"/>
      </rPr>
      <t>9</t>
    </r>
  </si>
  <si>
    <t>入　　　境</t>
  </si>
  <si>
    <t>出　　　境</t>
  </si>
  <si>
    <t>入境河流</t>
  </si>
  <si>
    <r>
      <rPr>
        <b/>
        <sz val="11"/>
        <rFont val="宋体"/>
        <family val="3"/>
        <charset val="134"/>
      </rPr>
      <t>入境面积
(km</t>
    </r>
    <r>
      <rPr>
        <b/>
        <vertAlign val="superscript"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)</t>
    </r>
  </si>
  <si>
    <t>入境地市</t>
  </si>
  <si>
    <r>
      <rPr>
        <b/>
        <sz val="11"/>
        <rFont val="宋体"/>
        <family val="3"/>
        <charset val="134"/>
      </rPr>
      <t>入境水量
(万m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)</t>
    </r>
  </si>
  <si>
    <t>出境河流</t>
  </si>
  <si>
    <r>
      <rPr>
        <b/>
        <sz val="11"/>
        <rFont val="宋体"/>
        <family val="3"/>
        <charset val="134"/>
      </rPr>
      <t>出境面积
(km</t>
    </r>
    <r>
      <rPr>
        <b/>
        <vertAlign val="superscript"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)</t>
    </r>
  </si>
  <si>
    <t>流向何处</t>
  </si>
  <si>
    <r>
      <rPr>
        <b/>
        <sz val="11"/>
        <rFont val="宋体"/>
        <family val="3"/>
        <charset val="134"/>
      </rPr>
      <t>出境水量
(万m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)</t>
    </r>
  </si>
  <si>
    <t>河口－龙门</t>
  </si>
  <si>
    <t>芝河、昕水河</t>
  </si>
  <si>
    <t>吕  梁</t>
  </si>
  <si>
    <t>沿黄各支流</t>
  </si>
  <si>
    <t>黄  河</t>
  </si>
  <si>
    <t>汾  河</t>
  </si>
  <si>
    <t>晋中、吕梁、长治</t>
  </si>
  <si>
    <t>运  城</t>
  </si>
  <si>
    <t>—</t>
  </si>
  <si>
    <t>亳清河</t>
  </si>
  <si>
    <t>沁  河</t>
  </si>
  <si>
    <t>长  治</t>
  </si>
  <si>
    <t>晋  城</t>
  </si>
  <si>
    <t>全　　市</t>
  </si>
  <si>
    <r>
      <rPr>
        <sz val="16"/>
        <rFont val="黑体"/>
        <family val="3"/>
        <charset val="134"/>
      </rPr>
      <t xml:space="preserve">2020年临汾市行政分区地下水资源量                                                                                                                     </t>
    </r>
  </si>
  <si>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附表</t>
    </r>
    <r>
      <rPr>
        <b/>
        <sz val="12"/>
        <rFont val="Times New Roman"/>
        <family val="1"/>
      </rPr>
      <t xml:space="preserve">10  </t>
    </r>
  </si>
  <si>
    <t>行政
分区</t>
  </si>
  <si>
    <r>
      <rPr>
        <b/>
        <sz val="11"/>
        <color theme="1"/>
        <rFont val="宋体"/>
        <family val="3"/>
        <charset val="134"/>
        <scheme val="minor"/>
      </rPr>
      <t>计算面积（</t>
    </r>
    <r>
      <rPr>
        <b/>
        <sz val="11"/>
        <rFont val="Times New Roman"/>
        <family val="1"/>
      </rPr>
      <t>km</t>
    </r>
    <r>
      <rPr>
        <b/>
        <vertAlign val="superscript"/>
        <sz val="11"/>
        <rFont val="Times New Roman"/>
        <family val="1"/>
      </rPr>
      <t>2</t>
    </r>
    <r>
      <rPr>
        <b/>
        <sz val="11"/>
        <color theme="1"/>
        <rFont val="宋体"/>
        <family val="3"/>
        <charset val="134"/>
        <scheme val="minor"/>
      </rPr>
      <t>）</t>
    </r>
  </si>
  <si>
    <t>山丘区地下水资源量</t>
  </si>
  <si>
    <t>平原区地下水资源量</t>
  </si>
  <si>
    <r>
      <rPr>
        <b/>
        <sz val="11"/>
        <color theme="1"/>
        <rFont val="宋体"/>
        <family val="3"/>
        <charset val="134"/>
        <scheme val="minor"/>
      </rPr>
      <t>平原区与山丘区地下水资源重复计算量</t>
    </r>
    <r>
      <rPr>
        <b/>
        <sz val="11"/>
        <rFont val="Times New Roman"/>
        <family val="1"/>
      </rPr>
      <t xml:space="preserve"> </t>
    </r>
  </si>
  <si>
    <r>
      <rPr>
        <b/>
        <sz val="11"/>
        <color theme="1"/>
        <rFont val="宋体"/>
        <family val="3"/>
        <charset val="134"/>
        <scheme val="minor"/>
      </rPr>
      <t>分区地下水</t>
    </r>
    <r>
      <rPr>
        <b/>
        <sz val="11"/>
        <rFont val="Times New Roman"/>
        <family val="1"/>
      </rPr>
      <t xml:space="preserve">   </t>
    </r>
    <r>
      <rPr>
        <b/>
        <sz val="11"/>
        <color theme="1"/>
        <rFont val="宋体"/>
        <family val="3"/>
        <charset val="134"/>
        <scheme val="minor"/>
      </rPr>
      <t>资源量</t>
    </r>
  </si>
  <si>
    <t>分区面积</t>
  </si>
  <si>
    <t>其中平原
面积</t>
  </si>
  <si>
    <t>降水补给</t>
  </si>
  <si>
    <r>
      <rPr>
        <b/>
        <sz val="11"/>
        <color theme="1"/>
        <rFont val="宋体"/>
        <family val="3"/>
        <charset val="134"/>
        <scheme val="minor"/>
      </rPr>
      <t>地表水</t>
    </r>
    <r>
      <rPr>
        <b/>
        <sz val="11"/>
        <rFont val="Times New Roman"/>
        <family val="1"/>
      </rPr>
      <t xml:space="preserve">     </t>
    </r>
    <r>
      <rPr>
        <b/>
        <sz val="11"/>
        <color theme="1"/>
        <rFont val="宋体"/>
        <family val="3"/>
        <charset val="134"/>
        <scheme val="minor"/>
      </rPr>
      <t>体补给</t>
    </r>
  </si>
  <si>
    <t>山前侧
渗补给</t>
  </si>
  <si>
    <t>井灌回
归补给</t>
  </si>
  <si>
    <r>
      <rPr>
        <b/>
        <sz val="11"/>
        <color theme="1"/>
        <rFont val="宋体"/>
        <family val="3"/>
        <charset val="134"/>
        <scheme val="minor"/>
      </rPr>
      <t>总补</t>
    </r>
    <r>
      <rPr>
        <b/>
        <sz val="11"/>
        <rFont val="宋体"/>
        <family val="3"/>
        <charset val="134"/>
        <scheme val="minor"/>
      </rPr>
      <t xml:space="preserve">
</t>
    </r>
    <r>
      <rPr>
        <b/>
        <sz val="11"/>
        <color theme="1"/>
        <rFont val="宋体"/>
        <family val="3"/>
        <charset val="134"/>
        <scheme val="minor"/>
      </rPr>
      <t>给量</t>
    </r>
  </si>
  <si>
    <r>
      <rPr>
        <b/>
        <sz val="11"/>
        <color theme="1"/>
        <rFont val="宋体"/>
        <family val="3"/>
        <charset val="134"/>
        <scheme val="minor"/>
      </rPr>
      <t>地下水</t>
    </r>
    <r>
      <rPr>
        <b/>
        <sz val="11"/>
        <rFont val="Times New Roman"/>
        <family val="1"/>
      </rPr>
      <t xml:space="preserve">         </t>
    </r>
    <r>
      <rPr>
        <b/>
        <sz val="11"/>
        <color theme="1"/>
        <rFont val="宋体"/>
        <family val="3"/>
        <charset val="134"/>
        <scheme val="minor"/>
      </rPr>
      <t>资源量</t>
    </r>
  </si>
  <si>
    <r>
      <rPr>
        <sz val="11"/>
        <color theme="1"/>
        <rFont val="宋体"/>
        <family val="3"/>
        <charset val="134"/>
        <scheme val="minor"/>
      </rPr>
      <t>侯马市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</si>
  <si>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  <scheme val="minor"/>
      </rPr>
      <t>曲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沃</t>
    </r>
  </si>
  <si>
    <r>
      <rPr>
        <sz val="11"/>
        <color theme="1"/>
        <rFont val="宋体"/>
        <family val="3"/>
        <charset val="134"/>
        <scheme val="minor"/>
      </rPr>
      <t>翼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城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</si>
  <si>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  <scheme val="minor"/>
      </rPr>
      <t>襄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汾</t>
    </r>
  </si>
  <si>
    <r>
      <rPr>
        <sz val="11"/>
        <color theme="1"/>
        <rFont val="宋体"/>
        <family val="3"/>
        <charset val="134"/>
        <scheme val="minor"/>
      </rPr>
      <t>洪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洞</t>
    </r>
  </si>
  <si>
    <r>
      <rPr>
        <sz val="11"/>
        <color theme="1"/>
        <rFont val="宋体"/>
        <family val="3"/>
        <charset val="134"/>
        <scheme val="minor"/>
      </rPr>
      <t>古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县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</si>
  <si>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  <scheme val="minor"/>
      </rPr>
      <t>安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泽</t>
    </r>
  </si>
  <si>
    <r>
      <rPr>
        <sz val="11"/>
        <color theme="1"/>
        <rFont val="宋体"/>
        <family val="3"/>
        <charset val="134"/>
        <scheme val="minor"/>
      </rPr>
      <t>浮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山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</si>
  <si>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  <scheme val="minor"/>
      </rPr>
      <t>吉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县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</si>
  <si>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  <scheme val="minor"/>
      </rPr>
      <t>乡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宁</t>
    </r>
  </si>
  <si>
    <r>
      <rPr>
        <sz val="11"/>
        <color theme="1"/>
        <rFont val="宋体"/>
        <family val="3"/>
        <charset val="134"/>
        <scheme val="minor"/>
      </rPr>
      <t>蒲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县</t>
    </r>
  </si>
  <si>
    <r>
      <rPr>
        <sz val="11"/>
        <color theme="1"/>
        <rFont val="宋体"/>
        <family val="3"/>
        <charset val="134"/>
        <scheme val="minor"/>
      </rPr>
      <t>大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宁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</si>
  <si>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  <scheme val="minor"/>
      </rPr>
      <t>永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和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</si>
  <si>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  <scheme val="minor"/>
      </rPr>
      <t>隰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县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</si>
  <si>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  <scheme val="minor"/>
      </rPr>
      <t>汾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西</t>
    </r>
    <r>
      <rPr>
        <sz val="1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</si>
  <si>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  <scheme val="minor"/>
      </rPr>
      <t>全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市</t>
    </r>
  </si>
  <si>
    <r>
      <rPr>
        <sz val="16"/>
        <rFont val="黑体"/>
        <family val="3"/>
        <charset val="134"/>
      </rPr>
      <t xml:space="preserve">2020年临汾市流域分区地下水资源量                                                                                                                     </t>
    </r>
  </si>
  <si>
    <r>
      <rPr>
        <b/>
        <sz val="11"/>
        <rFont val="宋体"/>
        <family val="3"/>
        <charset val="134"/>
      </rPr>
      <t>附表</t>
    </r>
    <r>
      <rPr>
        <b/>
        <sz val="11"/>
        <rFont val="Times New Roman"/>
        <family val="1"/>
      </rPr>
      <t xml:space="preserve">11                                                                                                                                                                       </t>
    </r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</si>
  <si>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单位：万</t>
    </r>
    <r>
      <rPr>
        <b/>
        <sz val="11"/>
        <rFont val="Times New Roman"/>
        <family val="1"/>
      </rPr>
      <t>m</t>
    </r>
    <r>
      <rPr>
        <b/>
        <vertAlign val="superscript"/>
        <sz val="11"/>
        <rFont val="Times New Roman"/>
        <family val="1"/>
      </rPr>
      <t>3</t>
    </r>
  </si>
  <si>
    <r>
      <rPr>
        <b/>
        <sz val="10"/>
        <rFont val="宋体"/>
        <family val="3"/>
        <charset val="134"/>
      </rPr>
      <t>计算面积（</t>
    </r>
    <r>
      <rPr>
        <b/>
        <sz val="10"/>
        <rFont val="Times New Roman"/>
        <family val="1"/>
      </rPr>
      <t>km</t>
    </r>
    <r>
      <rPr>
        <b/>
        <vertAlign val="superscript"/>
        <sz val="10"/>
        <rFont val="Times New Roman"/>
        <family val="1"/>
      </rPr>
      <t>2</t>
    </r>
    <r>
      <rPr>
        <b/>
        <sz val="10"/>
        <color theme="1"/>
        <rFont val="宋体"/>
        <family val="3"/>
        <charset val="134"/>
        <scheme val="minor"/>
      </rPr>
      <t>）</t>
    </r>
  </si>
  <si>
    <r>
      <rPr>
        <b/>
        <sz val="10"/>
        <rFont val="宋体"/>
        <family val="3"/>
        <charset val="134"/>
      </rPr>
      <t>山丘区</t>
    </r>
    <r>
      <rPr>
        <b/>
        <sz val="10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  <scheme val="minor"/>
      </rPr>
      <t>地下水</t>
    </r>
    <r>
      <rPr>
        <b/>
        <sz val="10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  <scheme val="minor"/>
      </rPr>
      <t>资源量</t>
    </r>
  </si>
  <si>
    <r>
      <rPr>
        <b/>
        <sz val="10"/>
        <rFont val="宋体"/>
        <family val="3"/>
        <charset val="134"/>
      </rPr>
      <t>平原区与山丘</t>
    </r>
    <r>
      <rPr>
        <b/>
        <sz val="10"/>
        <rFont val="Times New Roman"/>
        <family val="1"/>
      </rPr>
      <t xml:space="preserve"> </t>
    </r>
    <r>
      <rPr>
        <b/>
        <sz val="10"/>
        <color theme="1"/>
        <rFont val="宋体"/>
        <family val="3"/>
        <charset val="134"/>
        <scheme val="minor"/>
      </rPr>
      <t>区地下水资源重复计算量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</si>
  <si>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宋体"/>
        <family val="3"/>
        <charset val="134"/>
      </rPr>
      <t>分</t>
    </r>
    <r>
      <rPr>
        <b/>
        <sz val="10"/>
        <color theme="1"/>
        <rFont val="宋体"/>
        <family val="3"/>
        <charset val="134"/>
        <scheme val="minor"/>
      </rPr>
      <t>区地下水资源量</t>
    </r>
  </si>
  <si>
    <r>
      <rPr>
        <b/>
        <sz val="10"/>
        <rFont val="宋体"/>
        <family val="3"/>
        <charset val="134"/>
      </rPr>
      <t>分区</t>
    </r>
    <r>
      <rPr>
        <b/>
        <sz val="10"/>
        <color theme="1"/>
        <rFont val="宋体"/>
        <family val="3"/>
        <charset val="134"/>
        <scheme val="minor"/>
      </rPr>
      <t>面积</t>
    </r>
  </si>
  <si>
    <r>
      <rPr>
        <b/>
        <sz val="10"/>
        <rFont val="宋体"/>
        <family val="3"/>
        <charset val="134"/>
      </rPr>
      <t>其中平</t>
    </r>
    <r>
      <rPr>
        <b/>
        <sz val="10"/>
        <rFont val="Times New Roman"/>
        <family val="1"/>
      </rPr>
      <t xml:space="preserve">      </t>
    </r>
    <r>
      <rPr>
        <b/>
        <sz val="10"/>
        <color theme="1"/>
        <rFont val="宋体"/>
        <family val="3"/>
        <charset val="134"/>
        <scheme val="minor"/>
      </rPr>
      <t>原面积</t>
    </r>
  </si>
  <si>
    <r>
      <rPr>
        <b/>
        <sz val="10"/>
        <rFont val="宋体"/>
        <family val="3"/>
        <charset val="134"/>
      </rPr>
      <t>降水</t>
    </r>
    <r>
      <rPr>
        <b/>
        <sz val="10"/>
        <rFont val="Times New Roman"/>
        <family val="1"/>
      </rPr>
      <t xml:space="preserve">      </t>
    </r>
    <r>
      <rPr>
        <b/>
        <sz val="10"/>
        <color theme="1"/>
        <rFont val="宋体"/>
        <family val="3"/>
        <charset val="134"/>
        <scheme val="minor"/>
      </rPr>
      <t>补给</t>
    </r>
  </si>
  <si>
    <r>
      <rPr>
        <b/>
        <sz val="10"/>
        <rFont val="宋体"/>
        <family val="3"/>
        <charset val="134"/>
      </rPr>
      <t>地表水</t>
    </r>
    <r>
      <rPr>
        <b/>
        <sz val="10"/>
        <rFont val="Times New Roman"/>
        <family val="1"/>
      </rPr>
      <t xml:space="preserve">     </t>
    </r>
    <r>
      <rPr>
        <b/>
        <sz val="10"/>
        <color theme="1"/>
        <rFont val="宋体"/>
        <family val="3"/>
        <charset val="134"/>
        <scheme val="minor"/>
      </rPr>
      <t>体补给</t>
    </r>
  </si>
  <si>
    <r>
      <rPr>
        <b/>
        <sz val="10"/>
        <rFont val="宋体"/>
        <family val="3"/>
        <charset val="134"/>
      </rPr>
      <t>山前侧</t>
    </r>
    <r>
      <rPr>
        <b/>
        <sz val="10"/>
        <rFont val="Times New Roman"/>
        <family val="1"/>
      </rPr>
      <t xml:space="preserve">   </t>
    </r>
    <r>
      <rPr>
        <b/>
        <sz val="10"/>
        <color theme="1"/>
        <rFont val="宋体"/>
        <family val="3"/>
        <charset val="134"/>
        <scheme val="minor"/>
      </rPr>
      <t>渗补给</t>
    </r>
  </si>
  <si>
    <r>
      <rPr>
        <b/>
        <sz val="10"/>
        <rFont val="宋体"/>
        <family val="3"/>
        <charset val="134"/>
      </rPr>
      <t>井灌回</t>
    </r>
    <r>
      <rPr>
        <b/>
        <sz val="10"/>
        <rFont val="Times New Roman"/>
        <family val="1"/>
      </rPr>
      <t xml:space="preserve">   </t>
    </r>
    <r>
      <rPr>
        <b/>
        <sz val="10"/>
        <color theme="1"/>
        <rFont val="宋体"/>
        <family val="3"/>
        <charset val="134"/>
        <scheme val="minor"/>
      </rPr>
      <t>归补给</t>
    </r>
  </si>
  <si>
    <r>
      <rPr>
        <b/>
        <sz val="10"/>
        <rFont val="宋体"/>
        <family val="3"/>
        <charset val="134"/>
      </rPr>
      <t>总补</t>
    </r>
    <r>
      <rPr>
        <b/>
        <sz val="10"/>
        <rFont val="Times New Roman"/>
        <family val="1"/>
      </rPr>
      <t xml:space="preserve">     </t>
    </r>
    <r>
      <rPr>
        <b/>
        <sz val="10"/>
        <color theme="1"/>
        <rFont val="宋体"/>
        <family val="3"/>
        <charset val="134"/>
        <scheme val="minor"/>
      </rPr>
      <t>给量</t>
    </r>
  </si>
  <si>
    <r>
      <rPr>
        <b/>
        <sz val="10"/>
        <rFont val="宋体"/>
        <family val="3"/>
        <charset val="134"/>
      </rPr>
      <t>地下水</t>
    </r>
    <r>
      <rPr>
        <b/>
        <sz val="10"/>
        <rFont val="Times New Roman"/>
        <family val="1"/>
      </rPr>
      <t xml:space="preserve">         </t>
    </r>
    <r>
      <rPr>
        <b/>
        <sz val="10"/>
        <rFont val="宋体"/>
        <family val="3"/>
        <charset val="134"/>
      </rPr>
      <t>资源量</t>
    </r>
  </si>
  <si>
    <t xml:space="preserve">2020年临汾市行政分区水资源总量                                                                                                                     </t>
  </si>
  <si>
    <r>
      <rPr>
        <b/>
        <sz val="11"/>
        <rFont val="宋体"/>
        <family val="3"/>
        <charset val="134"/>
      </rPr>
      <t>附表</t>
    </r>
    <r>
      <rPr>
        <b/>
        <sz val="11"/>
        <rFont val="Times New Roman"/>
        <family val="1"/>
      </rPr>
      <t xml:space="preserve">12                                                                                                                                                                      </t>
    </r>
  </si>
  <si>
    <r>
      <rPr>
        <b/>
        <sz val="11"/>
        <rFont val="宋体"/>
        <family val="3"/>
        <charset val="134"/>
      </rPr>
      <t>单位：万</t>
    </r>
    <r>
      <rPr>
        <b/>
        <sz val="11"/>
        <rFont val="Times New Roman"/>
        <family val="1"/>
      </rPr>
      <t>m</t>
    </r>
    <r>
      <rPr>
        <b/>
        <vertAlign val="superscript"/>
        <sz val="11"/>
        <rFont val="Times New Roman"/>
        <family val="1"/>
      </rPr>
      <t>3</t>
    </r>
  </si>
  <si>
    <r>
      <rPr>
        <b/>
        <sz val="11"/>
        <rFont val="宋体"/>
        <family val="3"/>
        <charset val="134"/>
      </rPr>
      <t>计算面积（</t>
    </r>
    <r>
      <rPr>
        <b/>
        <sz val="11"/>
        <rFont val="Times New Roman"/>
        <family val="1"/>
      </rPr>
      <t>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</si>
  <si>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年降水量
（亿</t>
    </r>
    <r>
      <rPr>
        <b/>
        <sz val="11"/>
        <rFont val="Times New Roman"/>
        <family val="1"/>
      </rPr>
      <t>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宋体"/>
        <family val="3"/>
        <charset val="134"/>
      </rPr>
      <t>）</t>
    </r>
  </si>
  <si>
    <t>地表水资源量</t>
  </si>
  <si>
    <t>地下水资源量</t>
  </si>
  <si>
    <r>
      <rPr>
        <b/>
        <sz val="11"/>
        <rFont val="宋体"/>
        <family val="3"/>
        <charset val="134"/>
      </rPr>
      <t>重复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计算量</t>
    </r>
  </si>
  <si>
    <t>水资源总量</t>
  </si>
  <si>
    <t>产水系数</t>
  </si>
  <si>
    <r>
      <rPr>
        <b/>
        <sz val="11"/>
        <rFont val="宋体"/>
        <family val="3"/>
        <charset val="134"/>
      </rPr>
      <t>产水模数</t>
    </r>
    <r>
      <rPr>
        <b/>
        <sz val="11"/>
        <rFont val="Times New Roman"/>
        <family val="1"/>
      </rPr>
      <t xml:space="preserve">              </t>
    </r>
    <r>
      <rPr>
        <b/>
        <sz val="11"/>
        <rFont val="宋体"/>
        <family val="3"/>
        <charset val="134"/>
      </rPr>
      <t>（万</t>
    </r>
    <r>
      <rPr>
        <b/>
        <sz val="11"/>
        <rFont val="Times New Roman"/>
        <family val="1"/>
      </rPr>
      <t>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>/km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</si>
  <si>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侯马市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</si>
  <si>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曲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沃</t>
    </r>
  </si>
  <si>
    <r>
      <rPr>
        <sz val="11"/>
        <rFont val="宋体"/>
        <family val="3"/>
        <charset val="134"/>
      </rPr>
      <t>翼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城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</si>
  <si>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襄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汾</t>
    </r>
  </si>
  <si>
    <r>
      <rPr>
        <sz val="11"/>
        <rFont val="宋体"/>
        <family val="3"/>
        <charset val="134"/>
      </rPr>
      <t>洪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洞</t>
    </r>
  </si>
  <si>
    <r>
      <rPr>
        <sz val="11"/>
        <rFont val="宋体"/>
        <family val="3"/>
        <charset val="134"/>
      </rPr>
      <t>古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县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</si>
  <si>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安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泽</t>
    </r>
  </si>
  <si>
    <r>
      <rPr>
        <sz val="11"/>
        <rFont val="宋体"/>
        <family val="3"/>
        <charset val="134"/>
      </rPr>
      <t>浮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山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</si>
  <si>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吉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县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</si>
  <si>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乡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宁</t>
    </r>
  </si>
  <si>
    <r>
      <rPr>
        <sz val="11"/>
        <rFont val="宋体"/>
        <family val="3"/>
        <charset val="134"/>
      </rPr>
      <t>蒲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县</t>
    </r>
  </si>
  <si>
    <r>
      <rPr>
        <sz val="11"/>
        <rFont val="宋体"/>
        <family val="3"/>
        <charset val="134"/>
      </rPr>
      <t>大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宁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</si>
  <si>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永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和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</si>
  <si>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隰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县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</si>
  <si>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汾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西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</si>
  <si>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全</t>
    </r>
    <r>
      <rPr>
        <sz val="1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  <scheme val="minor"/>
      </rPr>
      <t>市</t>
    </r>
  </si>
  <si>
    <t xml:space="preserve">2020年临汾市流域分区水资源总量                                                                                                                     </t>
  </si>
  <si>
    <r>
      <rPr>
        <b/>
        <sz val="11"/>
        <rFont val="宋体"/>
        <family val="3"/>
        <charset val="134"/>
      </rPr>
      <t>附表</t>
    </r>
    <r>
      <rPr>
        <b/>
        <sz val="11"/>
        <rFont val="Times New Roman"/>
        <family val="1"/>
      </rPr>
      <t xml:space="preserve">12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</si>
  <si>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宋体"/>
        <family val="3"/>
        <charset val="134"/>
      </rPr>
      <t>年降水量（亿</t>
    </r>
    <r>
      <rPr>
        <b/>
        <sz val="11"/>
        <rFont val="Times New Roman"/>
        <family val="1"/>
      </rPr>
      <t>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</si>
  <si>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地表水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资源量</t>
    </r>
  </si>
  <si>
    <r>
      <rPr>
        <b/>
        <sz val="11"/>
        <rFont val="宋体"/>
        <family val="3"/>
        <charset val="134"/>
      </rPr>
      <t>地下水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资源量</t>
    </r>
  </si>
  <si>
    <r>
      <rPr>
        <b/>
        <sz val="11"/>
        <rFont val="宋体"/>
        <family val="3"/>
        <charset val="134"/>
      </rPr>
      <t>重</t>
    </r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复</t>
    </r>
    <r>
      <rPr>
        <b/>
        <sz val="11"/>
        <rFont val="Times New Roman"/>
        <family val="1"/>
      </rPr>
      <t xml:space="preserve">     </t>
    </r>
    <r>
      <rPr>
        <b/>
        <sz val="11"/>
        <rFont val="宋体"/>
        <family val="3"/>
        <charset val="134"/>
      </rPr>
      <t>计算量</t>
    </r>
  </si>
  <si>
    <r>
      <rPr>
        <b/>
        <sz val="11"/>
        <rFont val="宋体"/>
        <family val="3"/>
        <charset val="134"/>
      </rPr>
      <t>水资源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总</t>
    </r>
    <r>
      <rPr>
        <b/>
        <sz val="11"/>
        <rFont val="Times New Roman"/>
        <family val="1"/>
      </rPr>
      <t xml:space="preserve">   </t>
    </r>
    <r>
      <rPr>
        <b/>
        <sz val="11"/>
        <rFont val="宋体"/>
        <family val="3"/>
        <charset val="134"/>
      </rPr>
      <t>量</t>
    </r>
  </si>
  <si>
    <r>
      <rPr>
        <b/>
        <sz val="11"/>
        <rFont val="宋体"/>
        <family val="3"/>
        <charset val="134"/>
      </rPr>
      <t>产水</t>
    </r>
    <r>
      <rPr>
        <b/>
        <sz val="11"/>
        <rFont val="Times New Roman"/>
        <family val="1"/>
      </rPr>
      <t xml:space="preserve">     </t>
    </r>
    <r>
      <rPr>
        <b/>
        <sz val="11"/>
        <rFont val="宋体"/>
        <family val="3"/>
        <charset val="134"/>
      </rPr>
      <t>系数</t>
    </r>
  </si>
  <si>
    <r>
      <rPr>
        <b/>
        <sz val="11"/>
        <rFont val="宋体"/>
        <family val="3"/>
        <charset val="134"/>
      </rPr>
      <t>产水模数</t>
    </r>
    <r>
      <rPr>
        <b/>
        <sz val="11"/>
        <rFont val="Times New Roman"/>
        <family val="1"/>
      </rPr>
      <t xml:space="preserve">     
</t>
    </r>
    <r>
      <rPr>
        <b/>
        <sz val="11"/>
        <rFont val="宋体"/>
        <family val="3"/>
        <charset val="134"/>
      </rPr>
      <t>（万</t>
    </r>
    <r>
      <rPr>
        <b/>
        <sz val="11"/>
        <rFont val="Times New Roman"/>
        <family val="1"/>
      </rPr>
      <t>m</t>
    </r>
    <r>
      <rPr>
        <b/>
        <vertAlign val="superscript"/>
        <sz val="11"/>
        <rFont val="Times New Roman"/>
        <family val="1"/>
      </rPr>
      <t>3</t>
    </r>
    <r>
      <rPr>
        <b/>
        <sz val="11"/>
        <rFont val="Times New Roman"/>
        <family val="1"/>
      </rPr>
      <t>/km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宋体"/>
        <family val="3"/>
        <charset val="134"/>
      </rPr>
      <t>）</t>
    </r>
  </si>
  <si>
    <t>2020年临汾市岩溶泉泉水年径流量</t>
  </si>
  <si>
    <r>
      <rPr>
        <b/>
        <sz val="11"/>
        <rFont val="宋体"/>
        <family val="3"/>
        <charset val="134"/>
      </rPr>
      <t>附表</t>
    </r>
    <r>
      <rPr>
        <b/>
        <sz val="11"/>
        <rFont val="Times New Roman"/>
        <family val="1"/>
      </rPr>
      <t>14</t>
    </r>
  </si>
  <si>
    <t>泉　名</t>
  </si>
  <si>
    <r>
      <rPr>
        <b/>
        <sz val="11"/>
        <rFont val="宋体"/>
        <family val="3"/>
        <charset val="134"/>
      </rPr>
      <t>月平均流量(m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/s)</t>
    </r>
  </si>
  <si>
    <r>
      <rPr>
        <b/>
        <sz val="11"/>
        <rFont val="宋体"/>
        <family val="3"/>
        <charset val="134"/>
      </rPr>
      <t>年平均
流量
(m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/s)</t>
    </r>
  </si>
  <si>
    <r>
      <rPr>
        <b/>
        <sz val="11"/>
        <rFont val="宋体"/>
        <family val="3"/>
        <charset val="134"/>
      </rPr>
      <t>年径流量
(亿m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)</t>
    </r>
  </si>
  <si>
    <t>与上年
比较
(±％)</t>
  </si>
  <si>
    <t>与多年平均比较
(±％)</t>
  </si>
  <si>
    <t>郭　庄</t>
  </si>
  <si>
    <t>霍　泉</t>
  </si>
  <si>
    <t>龙子祠</t>
  </si>
  <si>
    <t>合　计</t>
  </si>
  <si>
    <t>2020年临汾市中型水库蓄水动态</t>
  </si>
  <si>
    <t>附表15</t>
  </si>
  <si>
    <t>水库名称</t>
  </si>
  <si>
    <t>月蓄水变量</t>
  </si>
  <si>
    <t>年初
蓄水量</t>
  </si>
  <si>
    <t>年末
蓄水量</t>
  </si>
  <si>
    <t>年蓄水变量</t>
  </si>
  <si>
    <t>曲亭水库</t>
  </si>
  <si>
    <t>涝河水库</t>
  </si>
  <si>
    <t>洰河水库</t>
  </si>
  <si>
    <t>七一水库</t>
  </si>
  <si>
    <t>小河口水库</t>
  </si>
  <si>
    <t>浍河水库</t>
  </si>
  <si>
    <t>浍河二库</t>
  </si>
  <si>
    <t>2020年临汾盆地地下水动态分区统计</t>
  </si>
  <si>
    <t>附表16</t>
  </si>
  <si>
    <t xml:space="preserve">                                                                                  </t>
  </si>
  <si>
    <r>
      <rPr>
        <b/>
        <sz val="11"/>
        <color theme="1"/>
        <rFont val="宋体"/>
        <family val="3"/>
        <charset val="134"/>
        <scheme val="minor"/>
      </rPr>
      <t>单位: 面积：km</t>
    </r>
    <r>
      <rPr>
        <b/>
        <vertAlign val="superscript"/>
        <sz val="11"/>
        <color theme="1"/>
        <rFont val="宋体"/>
        <family val="3"/>
        <charset val="134"/>
        <scheme val="minor"/>
      </rPr>
      <t>2</t>
    </r>
    <r>
      <rPr>
        <b/>
        <sz val="11"/>
        <color theme="1"/>
        <rFont val="宋体"/>
        <family val="3"/>
        <charset val="134"/>
        <scheme val="minor"/>
      </rPr>
      <t>、升降值m</t>
    </r>
  </si>
  <si>
    <t>县（市）
名称</t>
  </si>
  <si>
    <t>本 年 末 与 上 年 末 比</t>
  </si>
  <si>
    <t>全 市 平 均</t>
  </si>
  <si>
    <t>上  升  区</t>
  </si>
  <si>
    <t>下  降  区</t>
  </si>
  <si>
    <t>稳  定  区</t>
  </si>
  <si>
    <t>总面积</t>
  </si>
  <si>
    <t>升降值</t>
  </si>
  <si>
    <t>面积</t>
  </si>
  <si>
    <t xml:space="preserve">上升值 </t>
  </si>
  <si>
    <t>占总面
积％</t>
  </si>
  <si>
    <t>下降值</t>
  </si>
  <si>
    <t>0.07</t>
  </si>
  <si>
    <t>0.24</t>
  </si>
  <si>
    <t>0.02</t>
  </si>
  <si>
    <t>侯  马</t>
  </si>
  <si>
    <t>0.41</t>
  </si>
  <si>
    <t>0.09</t>
  </si>
  <si>
    <t>0.11</t>
  </si>
  <si>
    <t>全市合计</t>
  </si>
  <si>
    <t>2020年临汾盆地地下水埋深分区统计</t>
  </si>
  <si>
    <t>附表17</t>
  </si>
  <si>
    <r>
      <rPr>
        <b/>
        <sz val="11"/>
        <color theme="1"/>
        <rFont val="宋体"/>
        <family val="3"/>
        <charset val="134"/>
        <scheme val="minor"/>
      </rPr>
      <t xml:space="preserve">  面积单位：km</t>
    </r>
    <r>
      <rPr>
        <b/>
        <vertAlign val="superscript"/>
        <sz val="11"/>
        <color theme="1"/>
        <rFont val="宋体"/>
        <family val="3"/>
        <charset val="134"/>
        <scheme val="minor"/>
      </rPr>
      <t>2</t>
    </r>
  </si>
  <si>
    <r>
      <rPr>
        <b/>
        <sz val="11"/>
        <rFont val="宋体"/>
        <family val="3"/>
        <charset val="134"/>
      </rPr>
      <t>县（市）</t>
    </r>
    <r>
      <rPr>
        <b/>
        <sz val="11"/>
        <rFont val="Times New Roman"/>
        <family val="1"/>
      </rPr>
      <t xml:space="preserve">
</t>
    </r>
    <r>
      <rPr>
        <b/>
        <sz val="11"/>
        <rFont val="宋体"/>
        <family val="3"/>
        <charset val="134"/>
      </rPr>
      <t>名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称</t>
    </r>
  </si>
  <si>
    <r>
      <rPr>
        <b/>
        <sz val="11"/>
        <rFont val="宋体"/>
        <family val="3"/>
        <charset val="134"/>
      </rPr>
      <t>埋深〈</t>
    </r>
    <r>
      <rPr>
        <b/>
        <sz val="11"/>
        <rFont val="Times New Roman"/>
        <family val="1"/>
      </rPr>
      <t>4m</t>
    </r>
  </si>
  <si>
    <r>
      <rPr>
        <b/>
        <sz val="11"/>
        <rFont val="宋体"/>
        <family val="3"/>
        <charset val="134"/>
      </rPr>
      <t>埋深</t>
    </r>
    <r>
      <rPr>
        <b/>
        <sz val="11"/>
        <rFont val="Times New Roman"/>
        <family val="1"/>
      </rPr>
      <t>4-6m</t>
    </r>
  </si>
  <si>
    <r>
      <rPr>
        <b/>
        <sz val="11"/>
        <rFont val="宋体"/>
        <family val="3"/>
        <charset val="134"/>
      </rPr>
      <t>埋深</t>
    </r>
    <r>
      <rPr>
        <b/>
        <sz val="11"/>
        <rFont val="Times New Roman"/>
        <family val="1"/>
      </rPr>
      <t>6</t>
    </r>
    <r>
      <rPr>
        <b/>
        <sz val="11"/>
        <rFont val="宋体"/>
        <family val="3"/>
        <charset val="134"/>
      </rPr>
      <t>－</t>
    </r>
    <r>
      <rPr>
        <b/>
        <sz val="11"/>
        <rFont val="Times New Roman"/>
        <family val="1"/>
      </rPr>
      <t>10m</t>
    </r>
  </si>
  <si>
    <r>
      <rPr>
        <b/>
        <sz val="11"/>
        <rFont val="宋体"/>
        <family val="3"/>
        <charset val="134"/>
      </rPr>
      <t>埋深</t>
    </r>
    <r>
      <rPr>
        <b/>
        <sz val="11"/>
        <rFont val="Times New Roman"/>
        <family val="1"/>
      </rPr>
      <t>10</t>
    </r>
    <r>
      <rPr>
        <b/>
        <sz val="11"/>
        <rFont val="宋体"/>
        <family val="3"/>
        <charset val="134"/>
      </rPr>
      <t>－</t>
    </r>
    <r>
      <rPr>
        <b/>
        <sz val="11"/>
        <rFont val="Times New Roman"/>
        <family val="1"/>
      </rPr>
      <t>20m</t>
    </r>
  </si>
  <si>
    <r>
      <rPr>
        <b/>
        <sz val="11"/>
        <rFont val="宋体"/>
        <family val="3"/>
        <charset val="134"/>
      </rPr>
      <t>埋深</t>
    </r>
    <r>
      <rPr>
        <b/>
        <sz val="11"/>
        <rFont val="Times New Roman"/>
        <family val="1"/>
      </rPr>
      <t xml:space="preserve"> &gt;20 m</t>
    </r>
  </si>
  <si>
    <r>
      <rPr>
        <b/>
        <sz val="11"/>
        <rFont val="宋体"/>
        <family val="3"/>
        <charset val="134"/>
      </rPr>
      <t>占总面</t>
    </r>
    <r>
      <rPr>
        <b/>
        <sz val="11"/>
        <rFont val="Times New Roman"/>
        <family val="1"/>
      </rPr>
      <t xml:space="preserve">
</t>
    </r>
    <r>
      <rPr>
        <b/>
        <sz val="11"/>
        <rFont val="宋体"/>
        <family val="3"/>
        <charset val="134"/>
      </rPr>
      <t>积</t>
    </r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％</t>
    </r>
  </si>
  <si>
    <t xml:space="preserve">襄  汾 </t>
  </si>
  <si>
    <t xml:space="preserve">曲  沃 </t>
  </si>
  <si>
    <t>2020年临汾盆地地下水位降落漏斗</t>
  </si>
  <si>
    <t>附表18</t>
  </si>
  <si>
    <t>漏斗名称</t>
  </si>
  <si>
    <t>所属盆地</t>
  </si>
  <si>
    <t>流域分区</t>
  </si>
  <si>
    <t>闭合等值线
高程(m)</t>
  </si>
  <si>
    <r>
      <rPr>
        <b/>
        <sz val="11"/>
        <rFont val="宋体"/>
        <family val="3"/>
        <charset val="134"/>
      </rPr>
      <t>闭合面积
(km</t>
    </r>
    <r>
      <rPr>
        <b/>
        <vertAlign val="superscript"/>
        <sz val="11"/>
        <rFont val="宋体"/>
        <family val="3"/>
        <charset val="134"/>
      </rPr>
      <t>2</t>
    </r>
    <r>
      <rPr>
        <b/>
        <sz val="11"/>
        <rFont val="宋体"/>
        <family val="3"/>
        <charset val="134"/>
      </rPr>
      <t>)</t>
    </r>
  </si>
  <si>
    <t>漏斗中心</t>
  </si>
  <si>
    <t>边界中心
水位差
(m)</t>
  </si>
  <si>
    <t>水位(m)</t>
  </si>
  <si>
    <t>埋深(m)</t>
  </si>
  <si>
    <t>尧都区城区</t>
  </si>
  <si>
    <t>临汾盆地</t>
  </si>
  <si>
    <t>石滩－柴庄</t>
  </si>
  <si>
    <t>侯马市超采区</t>
  </si>
  <si>
    <t>柴庄以下</t>
  </si>
  <si>
    <t>2020年临汾市行政分区实际供水量</t>
  </si>
  <si>
    <t xml:space="preserve">表19 </t>
  </si>
  <si>
    <t>地表水供水量</t>
  </si>
  <si>
    <t>地下水供水量</t>
  </si>
  <si>
    <t>非常规水源供水量</t>
  </si>
  <si>
    <t>总供水量</t>
  </si>
  <si>
    <r>
      <rPr>
        <sz val="11"/>
        <rFont val="宋体"/>
        <family val="3"/>
        <charset val="134"/>
      </rPr>
      <t>尧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都</t>
    </r>
  </si>
  <si>
    <r>
      <rPr>
        <sz val="11"/>
        <rFont val="宋体"/>
        <family val="3"/>
        <charset val="134"/>
      </rPr>
      <t>侯</t>
    </r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马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</si>
  <si>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霍</t>
    </r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州</t>
    </r>
  </si>
  <si>
    <r>
      <rPr>
        <sz val="11"/>
        <rFont val="宋体"/>
        <family val="3"/>
        <charset val="134"/>
      </rPr>
      <t>合</t>
    </r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计</t>
    </r>
  </si>
  <si>
    <t>2020年临汾市流域分区实际供水量</t>
  </si>
  <si>
    <t xml:space="preserve">表20 </t>
  </si>
  <si>
    <r>
      <rPr>
        <b/>
        <sz val="11"/>
        <rFont val="宋体"/>
        <family val="3"/>
        <charset val="134"/>
      </rPr>
      <t>单位：万m</t>
    </r>
    <r>
      <rPr>
        <b/>
        <vertAlign val="superscript"/>
        <sz val="11"/>
        <rFont val="宋体"/>
        <family val="3"/>
        <charset val="134"/>
      </rPr>
      <t>3</t>
    </r>
  </si>
  <si>
    <t>其他水源供水量</t>
  </si>
  <si>
    <t>水系</t>
  </si>
  <si>
    <t>河流</t>
  </si>
  <si>
    <t>沿
黄
支
流</t>
  </si>
  <si>
    <t>芝　河</t>
  </si>
  <si>
    <t>州川河</t>
  </si>
  <si>
    <t>鄂　河</t>
  </si>
  <si>
    <t>小　计</t>
  </si>
  <si>
    <t>汾
河</t>
  </si>
  <si>
    <t>涝巨河</t>
  </si>
  <si>
    <t>浍　河</t>
  </si>
  <si>
    <t>沁　河</t>
  </si>
  <si>
    <r>
      <rPr>
        <sz val="11"/>
        <rFont val="宋体"/>
        <family val="3"/>
        <charset val="134"/>
      </rPr>
      <t>合</t>
    </r>
    <r>
      <rPr>
        <sz val="11"/>
        <rFont val="Times New Roman"/>
        <family val="1"/>
      </rPr>
      <t xml:space="preserve">         </t>
    </r>
    <r>
      <rPr>
        <sz val="11"/>
        <rFont val="宋体"/>
        <family val="3"/>
        <charset val="134"/>
      </rPr>
      <t>计</t>
    </r>
  </si>
  <si>
    <t xml:space="preserve">          2020年临汾市行政分区实际用水量</t>
  </si>
  <si>
    <t xml:space="preserve">表21 </t>
  </si>
  <si>
    <t>生活用水</t>
  </si>
  <si>
    <t>生产用水</t>
  </si>
  <si>
    <t>生态用水</t>
  </si>
  <si>
    <t>总用水量</t>
  </si>
  <si>
    <t>城镇</t>
  </si>
  <si>
    <t>农村</t>
  </si>
  <si>
    <t>小 计</t>
  </si>
  <si>
    <t>第一
产业</t>
  </si>
  <si>
    <t>其中：</t>
  </si>
  <si>
    <t>第二
产业</t>
  </si>
  <si>
    <t>第三
产业</t>
  </si>
  <si>
    <t>小计</t>
  </si>
  <si>
    <t>城乡
环境</t>
  </si>
  <si>
    <t>河湖
补水</t>
  </si>
  <si>
    <t>其中:
地下水</t>
  </si>
  <si>
    <t>用水量</t>
  </si>
  <si>
    <t>曲沃县</t>
  </si>
  <si>
    <t>翼城县</t>
  </si>
  <si>
    <t>襄汾县</t>
  </si>
  <si>
    <t>洪洞县</t>
  </si>
  <si>
    <t>安泽县</t>
  </si>
  <si>
    <t>浮山县</t>
  </si>
  <si>
    <t>乡宁县</t>
  </si>
  <si>
    <t>大宁县</t>
  </si>
  <si>
    <t>永和县</t>
  </si>
  <si>
    <t>汾西县</t>
  </si>
  <si>
    <t>合  计</t>
  </si>
  <si>
    <t>2020年临汾市流域分区实际用水量</t>
  </si>
  <si>
    <t xml:space="preserve">表22 </t>
  </si>
  <si>
    <t>城市
环境</t>
  </si>
  <si>
    <r>
      <t>合</t>
    </r>
    <r>
      <rPr>
        <sz val="11"/>
        <rFont val="Times New Roman"/>
        <family val="1"/>
      </rPr>
      <t xml:space="preserve">         </t>
    </r>
    <r>
      <rPr>
        <sz val="11"/>
        <rFont val="宋体"/>
        <family val="3"/>
        <charset val="134"/>
      </rPr>
      <t>计</t>
    </r>
  </si>
  <si>
    <t>2020年临汾市重要城市市区、近郊供用水量</t>
  </si>
  <si>
    <t>表23</t>
  </si>
  <si>
    <t>城市名称</t>
  </si>
  <si>
    <t>人口
（万人）</t>
  </si>
  <si>
    <t>生产总值
（亿元）</t>
  </si>
  <si>
    <r>
      <rPr>
        <b/>
        <sz val="11"/>
        <rFont val="宋体"/>
        <family val="3"/>
        <charset val="134"/>
      </rPr>
      <t>供水量（万m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</si>
  <si>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用水量（万m</t>
    </r>
    <r>
      <rPr>
        <b/>
        <vertAlign val="superscript"/>
        <sz val="11"/>
        <rFont val="宋体"/>
        <family val="3"/>
        <charset val="134"/>
      </rPr>
      <t>3</t>
    </r>
    <r>
      <rPr>
        <b/>
        <sz val="11"/>
        <rFont val="宋体"/>
        <family val="3"/>
        <charset val="134"/>
      </rPr>
      <t>）</t>
    </r>
  </si>
  <si>
    <t>地表水</t>
  </si>
  <si>
    <t>其他水源</t>
  </si>
  <si>
    <t>生活</t>
  </si>
  <si>
    <t>生产</t>
  </si>
  <si>
    <t>生态</t>
  </si>
  <si>
    <t>2020年临汾市行政分区耗水量</t>
  </si>
  <si>
    <t>表24</t>
  </si>
  <si>
    <t>总计</t>
  </si>
  <si>
    <t>城镇生活</t>
  </si>
  <si>
    <t>农村生活</t>
  </si>
  <si>
    <t>耗水率
(％)</t>
  </si>
  <si>
    <t>耗水量</t>
  </si>
  <si>
    <t>2020年临汾市流域分区耗水量</t>
  </si>
  <si>
    <t>表25</t>
  </si>
  <si>
    <t>水
系</t>
  </si>
  <si>
    <t>小  计</t>
  </si>
  <si>
    <t>临汾市各大水系2020年行政分区地表水用水量</t>
  </si>
  <si>
    <t>附表26</t>
  </si>
  <si>
    <t>跨流域调入</t>
  </si>
  <si>
    <t>黄河水系</t>
  </si>
  <si>
    <t>汾河水系</t>
  </si>
  <si>
    <t>沁河水系</t>
  </si>
  <si>
    <t>第一产业65％</t>
  </si>
  <si>
    <t>第三产业3%</t>
  </si>
  <si>
    <t>农村生活6%</t>
  </si>
  <si>
    <r>
      <rPr>
        <sz val="12"/>
        <rFont val="宋体"/>
        <family val="3"/>
        <charset val="134"/>
      </rPr>
      <t>单位：万m</t>
    </r>
    <r>
      <rPr>
        <vertAlign val="superscript"/>
        <sz val="12"/>
        <rFont val="宋体"/>
        <family val="3"/>
        <charset val="134"/>
      </rPr>
      <t>3</t>
    </r>
  </si>
  <si>
    <t>地表水供水量62％</t>
  </si>
  <si>
    <t>地下水供水量31%</t>
  </si>
  <si>
    <t>其他水源供水量7%</t>
  </si>
  <si>
    <t>第二产业13%</t>
    <phoneticPr fontId="39" type="noConversion"/>
  </si>
  <si>
    <t>城镇生活9%</t>
    <phoneticPr fontId="39" type="noConversion"/>
  </si>
  <si>
    <t>生态用水4%</t>
    <phoneticPr fontId="39" type="noConversion"/>
  </si>
  <si>
    <t>黄河干流</t>
    <phoneticPr fontId="39" type="noConversion"/>
  </si>
  <si>
    <t>黄河支流</t>
    <phoneticPr fontId="39" type="noConversion"/>
  </si>
  <si>
    <t>-</t>
  </si>
  <si>
    <t>-</t>
    <phoneticPr fontId="39" type="noConversion"/>
  </si>
  <si>
    <t>本流域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</si>
</sst>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0_);[Red]\(0.00\)"/>
    <numFmt numFmtId="177" formatCode="0_ "/>
    <numFmt numFmtId="178" formatCode="0.00_ "/>
    <numFmt numFmtId="179" formatCode="0.0_ "/>
    <numFmt numFmtId="180" formatCode="0;_䐀"/>
    <numFmt numFmtId="181" formatCode="0;_堀"/>
    <numFmt numFmtId="182" formatCode="0.0_);\(0.0\)"/>
    <numFmt numFmtId="183" formatCode="0.0_);[Red]\(0.0\)"/>
    <numFmt numFmtId="184" formatCode="0.0"/>
    <numFmt numFmtId="185" formatCode="0_);[Red]\(0\)"/>
    <numFmt numFmtId="186" formatCode="0;_샿"/>
    <numFmt numFmtId="187" formatCode="0.0000_ "/>
    <numFmt numFmtId="188" formatCode="0;_尀"/>
  </numFmts>
  <fonts count="40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方正黑体简体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.5"/>
      <name val="宋体"/>
      <family val="3"/>
      <charset val="134"/>
    </font>
    <font>
      <sz val="16"/>
      <name val="黑体"/>
      <family val="3"/>
      <charset val="134"/>
    </font>
    <font>
      <sz val="10.5"/>
      <name val="Times New Roman"/>
      <family val="1"/>
    </font>
    <font>
      <sz val="12"/>
      <color indexed="10"/>
      <name val="宋体"/>
      <family val="3"/>
      <charset val="134"/>
    </font>
    <font>
      <sz val="14"/>
      <name val="宋体"/>
      <family val="3"/>
      <charset val="134"/>
    </font>
    <font>
      <sz val="16"/>
      <color theme="1"/>
      <name val="方正黑体简体"/>
      <charset val="134"/>
    </font>
    <font>
      <sz val="11"/>
      <color indexed="8"/>
      <name val="宋体"/>
      <family val="3"/>
      <charset val="134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6"/>
      <name val="宋体"/>
      <family val="3"/>
      <charset val="134"/>
    </font>
    <font>
      <sz val="18"/>
      <name val="宋体"/>
      <family val="3"/>
      <charset val="134"/>
    </font>
    <font>
      <sz val="11"/>
      <name val="Times New Roman"/>
      <family val="1"/>
    </font>
    <font>
      <sz val="10.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vertAlign val="superscript"/>
      <sz val="12"/>
      <name val="宋体"/>
      <family val="3"/>
      <charset val="134"/>
    </font>
    <font>
      <b/>
      <vertAlign val="superscript"/>
      <sz val="11"/>
      <name val="宋体"/>
      <family val="3"/>
      <charset val="134"/>
    </font>
    <font>
      <b/>
      <vertAlign val="superscript"/>
      <sz val="12"/>
      <name val="宋体"/>
      <family val="3"/>
      <charset val="134"/>
    </font>
    <font>
      <b/>
      <vertAlign val="superscript"/>
      <sz val="11"/>
      <color theme="1"/>
      <name val="宋体"/>
      <family val="3"/>
      <charset val="134"/>
      <scheme val="minor"/>
    </font>
    <font>
      <b/>
      <vertAlign val="superscript"/>
      <sz val="11"/>
      <name val="Times New Roman"/>
      <family val="1"/>
    </font>
    <font>
      <b/>
      <vertAlign val="superscript"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vertAlign val="superscript"/>
      <sz val="11"/>
      <name val="Times New Roman"/>
      <family val="1"/>
    </font>
    <font>
      <vertAlign val="superscript"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0" fontId="20" fillId="0" borderId="0"/>
    <xf numFmtId="0" fontId="38" fillId="0" borderId="0">
      <alignment vertical="center"/>
    </xf>
    <xf numFmtId="0" fontId="3" fillId="0" borderId="0"/>
    <xf numFmtId="0" fontId="3" fillId="0" borderId="0"/>
  </cellStyleXfs>
  <cellXfs count="534">
    <xf numFmtId="0" fontId="0" fillId="0" borderId="0" xfId="0"/>
    <xf numFmtId="0" fontId="2" fillId="0" borderId="0" xfId="0" applyFont="1" applyFill="1"/>
    <xf numFmtId="176" fontId="2" fillId="0" borderId="0" xfId="0" applyNumberFormat="1" applyFont="1" applyFill="1"/>
    <xf numFmtId="177" fontId="1" fillId="0" borderId="7" xfId="0" applyNumberFormat="1" applyFont="1" applyBorder="1" applyAlignment="1">
      <alignment horizontal="center" vertical="center"/>
    </xf>
    <xf numFmtId="0" fontId="3" fillId="0" borderId="0" xfId="4" applyFont="1" applyFill="1"/>
    <xf numFmtId="0" fontId="3" fillId="0" borderId="0" xfId="4" applyFont="1" applyFill="1" applyBorder="1" applyAlignment="1">
      <alignment horizontal="center"/>
    </xf>
    <xf numFmtId="0" fontId="1" fillId="0" borderId="7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vertical="center" wrapText="1"/>
    </xf>
    <xf numFmtId="0" fontId="1" fillId="0" borderId="7" xfId="4" applyFont="1" applyFill="1" applyBorder="1" applyAlignment="1">
      <alignment vertical="center"/>
    </xf>
    <xf numFmtId="178" fontId="4" fillId="0" borderId="7" xfId="0" applyNumberFormat="1" applyFont="1" applyFill="1" applyBorder="1" applyAlignment="1">
      <alignment horizontal="center" vertical="center"/>
    </xf>
    <xf numFmtId="177" fontId="1" fillId="0" borderId="7" xfId="4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4" applyFont="1" applyFill="1" applyBorder="1" applyAlignment="1"/>
    <xf numFmtId="0" fontId="1" fillId="0" borderId="9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0" fillId="0" borderId="15" xfId="0" applyNumberFormat="1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1" fontId="0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6" fillId="3" borderId="7" xfId="4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8" fillId="0" borderId="15" xfId="0" applyNumberFormat="1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177" fontId="8" fillId="0" borderId="7" xfId="4" applyNumberFormat="1" applyFont="1" applyFill="1" applyBorder="1" applyAlignment="1">
      <alignment horizontal="center" vertical="center"/>
    </xf>
    <xf numFmtId="177" fontId="8" fillId="0" borderId="7" xfId="4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178" fontId="8" fillId="0" borderId="16" xfId="0" applyNumberFormat="1" applyFont="1" applyFill="1" applyBorder="1" applyAlignment="1">
      <alignment horizontal="center" vertical="center"/>
    </xf>
    <xf numFmtId="177" fontId="8" fillId="0" borderId="17" xfId="4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9" fontId="8" fillId="0" borderId="7" xfId="4" applyNumberFormat="1" applyFont="1" applyFill="1" applyBorder="1" applyAlignment="1">
      <alignment horizontal="center" vertical="center"/>
    </xf>
    <xf numFmtId="179" fontId="8" fillId="0" borderId="17" xfId="4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15" xfId="0" applyNumberFormat="1" applyFont="1" applyFill="1" applyBorder="1" applyAlignment="1">
      <alignment horizontal="center" vertical="center"/>
    </xf>
    <xf numFmtId="177" fontId="8" fillId="0" borderId="18" xfId="4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8" fontId="8" fillId="4" borderId="7" xfId="0" applyNumberFormat="1" applyFont="1" applyFill="1" applyBorder="1" applyAlignment="1">
      <alignment horizontal="center" vertical="center"/>
    </xf>
    <xf numFmtId="177" fontId="8" fillId="4" borderId="7" xfId="0" applyNumberFormat="1" applyFont="1" applyFill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8" fontId="8" fillId="4" borderId="17" xfId="0" applyNumberFormat="1" applyFont="1" applyFill="1" applyBorder="1" applyAlignment="1">
      <alignment horizontal="center" vertical="center"/>
    </xf>
    <xf numFmtId="177" fontId="8" fillId="4" borderId="17" xfId="0" applyNumberFormat="1" applyFont="1" applyFill="1" applyBorder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/>
    </xf>
    <xf numFmtId="0" fontId="3" fillId="0" borderId="0" xfId="0" applyFont="1"/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7" fontId="8" fillId="0" borderId="1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2" borderId="7" xfId="4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80" fontId="8" fillId="0" borderId="7" xfId="4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180" fontId="8" fillId="0" borderId="17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10" fillId="0" borderId="0" xfId="4" applyFont="1" applyFill="1" applyBorder="1" applyAlignment="1">
      <alignment horizontal="left"/>
    </xf>
    <xf numFmtId="0" fontId="10" fillId="0" borderId="0" xfId="4" applyFont="1" applyFill="1"/>
    <xf numFmtId="0" fontId="11" fillId="2" borderId="7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/>
    </xf>
    <xf numFmtId="0" fontId="0" fillId="0" borderId="0" xfId="0" applyBorder="1"/>
    <xf numFmtId="1" fontId="12" fillId="0" borderId="0" xfId="4" applyNumberFormat="1" applyFont="1" applyBorder="1" applyAlignment="1">
      <alignment horizontal="right" vertical="center" indent="1"/>
    </xf>
    <xf numFmtId="0" fontId="10" fillId="0" borderId="0" xfId="0" applyFont="1" applyFill="1"/>
    <xf numFmtId="0" fontId="10" fillId="0" borderId="0" xfId="4" applyFont="1" applyFill="1" applyBorder="1" applyAlignment="1"/>
    <xf numFmtId="0" fontId="11" fillId="2" borderId="9" xfId="4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8" fillId="0" borderId="0" xfId="0" applyFont="1"/>
    <xf numFmtId="0" fontId="1" fillId="0" borderId="0" xfId="0" applyFont="1" applyBorder="1" applyAlignment="1">
      <alignment horizontal="center" vertical="center"/>
    </xf>
    <xf numFmtId="1" fontId="8" fillId="0" borderId="7" xfId="2" applyNumberFormat="1" applyFont="1" applyBorder="1" applyAlignment="1">
      <alignment horizontal="center" vertical="center"/>
    </xf>
    <xf numFmtId="0" fontId="8" fillId="0" borderId="7" xfId="2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81" fontId="8" fillId="0" borderId="17" xfId="0" applyNumberFormat="1" applyFont="1" applyBorder="1" applyAlignment="1">
      <alignment horizontal="center" vertical="center"/>
    </xf>
    <xf numFmtId="181" fontId="8" fillId="0" borderId="18" xfId="0" applyNumberFormat="1" applyFont="1" applyBorder="1" applyAlignment="1">
      <alignment horizontal="center" vertical="center"/>
    </xf>
    <xf numFmtId="177" fontId="0" fillId="0" borderId="0" xfId="0" applyNumberFormat="1"/>
    <xf numFmtId="181" fontId="0" fillId="0" borderId="0" xfId="0" applyNumberFormat="1"/>
    <xf numFmtId="181" fontId="3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/>
    <xf numFmtId="179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0" fontId="14" fillId="0" borderId="0" xfId="0" applyFont="1"/>
    <xf numFmtId="176" fontId="0" fillId="0" borderId="0" xfId="0" applyNumberFormat="1"/>
    <xf numFmtId="176" fontId="15" fillId="0" borderId="0" xfId="0" applyNumberFormat="1" applyFont="1"/>
    <xf numFmtId="179" fontId="0" fillId="0" borderId="0" xfId="0" applyNumberFormat="1" applyAlignment="1">
      <alignment horizontal="center" vertical="center"/>
    </xf>
    <xf numFmtId="179" fontId="0" fillId="0" borderId="0" xfId="0" applyNumberFormat="1" applyFont="1" applyFill="1" applyAlignment="1" applyProtection="1">
      <protection locked="0"/>
    </xf>
    <xf numFmtId="179" fontId="0" fillId="0" borderId="0" xfId="0" applyNumberFormat="1"/>
    <xf numFmtId="179" fontId="9" fillId="0" borderId="0" xfId="0" applyNumberFormat="1" applyFont="1" applyFill="1" applyAlignment="1" applyProtection="1">
      <alignment horizontal="center" vertical="center"/>
      <protection locked="0"/>
    </xf>
    <xf numFmtId="179" fontId="9" fillId="0" borderId="0" xfId="0" applyNumberFormat="1" applyFont="1" applyFill="1" applyAlignment="1" applyProtection="1">
      <protection locked="0"/>
    </xf>
    <xf numFmtId="179" fontId="6" fillId="2" borderId="7" xfId="0" applyNumberFormat="1" applyFont="1" applyFill="1" applyBorder="1" applyAlignment="1" applyProtection="1">
      <alignment horizontal="center" vertical="center"/>
      <protection locked="0"/>
    </xf>
    <xf numFmtId="17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14" xfId="0" applyNumberFormat="1" applyFont="1" applyFill="1" applyBorder="1" applyAlignment="1" applyProtection="1">
      <alignment horizontal="center" vertical="center"/>
      <protection locked="0"/>
    </xf>
    <xf numFmtId="179" fontId="8" fillId="0" borderId="25" xfId="0" applyNumberFormat="1" applyFont="1" applyFill="1" applyBorder="1" applyAlignment="1" applyProtection="1">
      <alignment horizontal="center" vertical="center"/>
      <protection locked="0"/>
    </xf>
    <xf numFmtId="182" fontId="8" fillId="0" borderId="26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182" fontId="8" fillId="0" borderId="28" xfId="0" applyNumberFormat="1" applyFont="1" applyFill="1" applyBorder="1" applyAlignment="1" applyProtection="1">
      <alignment horizontal="center" vertical="center"/>
      <protection locked="0"/>
    </xf>
    <xf numFmtId="179" fontId="8" fillId="0" borderId="16" xfId="0" applyNumberFormat="1" applyFont="1" applyFill="1" applyBorder="1" applyAlignment="1" applyProtection="1">
      <alignment horizontal="center" vertical="center"/>
      <protection locked="0"/>
    </xf>
    <xf numFmtId="182" fontId="8" fillId="0" borderId="29" xfId="0" applyNumberFormat="1" applyFont="1" applyFill="1" applyBorder="1" applyAlignment="1" applyProtection="1">
      <alignment horizontal="center" vertical="center"/>
      <protection locked="0"/>
    </xf>
    <xf numFmtId="182" fontId="8" fillId="0" borderId="30" xfId="0" applyNumberFormat="1" applyFont="1" applyFill="1" applyBorder="1" applyAlignment="1" applyProtection="1">
      <alignment horizontal="center" vertical="center"/>
      <protection locked="0"/>
    </xf>
    <xf numFmtId="179" fontId="16" fillId="0" borderId="0" xfId="0" applyNumberFormat="1" applyFont="1" applyFill="1" applyBorder="1" applyAlignment="1" applyProtection="1">
      <protection locked="0"/>
    </xf>
    <xf numFmtId="179" fontId="16" fillId="0" borderId="0" xfId="0" applyNumberFormat="1" applyFont="1" applyFill="1" applyBorder="1" applyAlignment="1" applyProtection="1">
      <alignment horizontal="center" vertical="center"/>
      <protection locked="0"/>
    </xf>
    <xf numFmtId="182" fontId="8" fillId="0" borderId="31" xfId="0" applyNumberFormat="1" applyFont="1" applyFill="1" applyBorder="1" applyAlignment="1" applyProtection="1">
      <alignment horizontal="center" vertical="center"/>
      <protection locked="0"/>
    </xf>
    <xf numFmtId="179" fontId="0" fillId="0" borderId="0" xfId="0" applyNumberFormat="1" applyFont="1" applyFill="1" applyBorder="1" applyAlignment="1" applyProtection="1">
      <alignment horizontal="center" vertical="center"/>
      <protection locked="0"/>
    </xf>
    <xf numFmtId="182" fontId="8" fillId="0" borderId="32" xfId="0" applyNumberFormat="1" applyFont="1" applyFill="1" applyBorder="1" applyAlignment="1" applyProtection="1">
      <alignment horizontal="center" vertical="center"/>
      <protection locked="0"/>
    </xf>
    <xf numFmtId="182" fontId="8" fillId="0" borderId="33" xfId="0" applyNumberFormat="1" applyFont="1" applyFill="1" applyBorder="1" applyAlignment="1" applyProtection="1">
      <alignment horizontal="center" vertical="center"/>
      <protection locked="0"/>
    </xf>
    <xf numFmtId="183" fontId="9" fillId="0" borderId="0" xfId="0" applyNumberFormat="1" applyFont="1" applyFill="1" applyAlignment="1" applyProtection="1">
      <alignment horizontal="left" vertical="center"/>
      <protection locked="0"/>
    </xf>
    <xf numFmtId="183" fontId="9" fillId="0" borderId="0" xfId="0" applyNumberFormat="1" applyFont="1" applyFill="1" applyAlignment="1" applyProtection="1">
      <alignment vertical="center"/>
      <protection locked="0"/>
    </xf>
    <xf numFmtId="183" fontId="6" fillId="2" borderId="7" xfId="0" applyNumberFormat="1" applyFont="1" applyFill="1" applyBorder="1" applyAlignment="1" applyProtection="1">
      <alignment horizontal="center" vertical="center"/>
      <protection locked="0"/>
    </xf>
    <xf numFmtId="183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83" fontId="8" fillId="0" borderId="14" xfId="0" applyNumberFormat="1" applyFont="1" applyFill="1" applyBorder="1" applyAlignment="1" applyProtection="1">
      <alignment horizontal="center" vertical="center"/>
      <protection locked="0"/>
    </xf>
    <xf numFmtId="184" fontId="8" fillId="0" borderId="7" xfId="0" applyNumberFormat="1" applyFont="1" applyBorder="1" applyAlignment="1">
      <alignment horizontal="center" vertical="center"/>
    </xf>
    <xf numFmtId="183" fontId="8" fillId="0" borderId="7" xfId="0" applyNumberFormat="1" applyFont="1" applyFill="1" applyBorder="1" applyAlignment="1" applyProtection="1">
      <alignment horizontal="center" vertical="center"/>
      <protection locked="0"/>
    </xf>
    <xf numFmtId="183" fontId="8" fillId="0" borderId="16" xfId="0" applyNumberFormat="1" applyFont="1" applyFill="1" applyBorder="1" applyAlignment="1" applyProtection="1">
      <alignment horizontal="center" vertical="center"/>
      <protection locked="0"/>
    </xf>
    <xf numFmtId="184" fontId="8" fillId="0" borderId="17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7" fontId="0" fillId="0" borderId="1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86" fontId="0" fillId="0" borderId="15" xfId="0" applyNumberFormat="1" applyFont="1" applyBorder="1" applyAlignment="1">
      <alignment horizontal="center" vertical="center"/>
    </xf>
    <xf numFmtId="177" fontId="0" fillId="0" borderId="18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178" fontId="8" fillId="0" borderId="7" xfId="0" applyNumberFormat="1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178" fontId="8" fillId="0" borderId="17" xfId="0" applyNumberFormat="1" applyFont="1" applyBorder="1" applyAlignment="1" applyProtection="1">
      <alignment horizontal="center" vertical="center"/>
      <protection hidden="1"/>
    </xf>
    <xf numFmtId="178" fontId="8" fillId="0" borderId="7" xfId="0" applyNumberFormat="1" applyFont="1" applyBorder="1" applyAlignment="1" applyProtection="1">
      <alignment horizontal="center" vertical="center"/>
      <protection locked="0"/>
    </xf>
    <xf numFmtId="187" fontId="8" fillId="0" borderId="7" xfId="0" applyNumberFormat="1" applyFont="1" applyBorder="1" applyAlignment="1" applyProtection="1">
      <alignment horizontal="center" vertical="center"/>
      <protection locked="0"/>
    </xf>
    <xf numFmtId="179" fontId="8" fillId="0" borderId="7" xfId="0" applyNumberFormat="1" applyFont="1" applyBorder="1" applyAlignment="1" applyProtection="1">
      <alignment horizontal="center" vertical="center"/>
      <protection locked="0"/>
    </xf>
    <xf numFmtId="178" fontId="8" fillId="0" borderId="17" xfId="0" applyNumberFormat="1" applyFont="1" applyBorder="1" applyAlignment="1" applyProtection="1">
      <alignment horizontal="center" vertical="center"/>
      <protection locked="0"/>
    </xf>
    <xf numFmtId="187" fontId="8" fillId="0" borderId="17" xfId="0" applyNumberFormat="1" applyFont="1" applyBorder="1" applyAlignment="1" applyProtection="1">
      <alignment horizontal="center" vertical="center"/>
      <protection locked="0"/>
    </xf>
    <xf numFmtId="179" fontId="8" fillId="0" borderId="17" xfId="0" applyNumberFormat="1" applyFont="1" applyBorder="1" applyAlignment="1" applyProtection="1">
      <alignment horizontal="center" vertical="center"/>
      <protection locked="0"/>
    </xf>
    <xf numFmtId="179" fontId="8" fillId="0" borderId="15" xfId="0" applyNumberFormat="1" applyFont="1" applyBorder="1" applyAlignment="1" applyProtection="1">
      <alignment horizontal="center" vertical="center"/>
      <protection locked="0"/>
    </xf>
    <xf numFmtId="179" fontId="8" fillId="0" borderId="18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188" fontId="8" fillId="0" borderId="7" xfId="0" applyNumberFormat="1" applyFont="1" applyFill="1" applyBorder="1" applyAlignment="1">
      <alignment horizontal="center" vertical="center"/>
    </xf>
    <xf numFmtId="184" fontId="8" fillId="0" borderId="7" xfId="0" applyNumberFormat="1" applyFont="1" applyBorder="1" applyAlignment="1" applyProtection="1">
      <alignment horizontal="center" vertical="center"/>
      <protection hidden="1"/>
    </xf>
    <xf numFmtId="0" fontId="8" fillId="5" borderId="7" xfId="0" applyFont="1" applyFill="1" applyBorder="1" applyAlignment="1" applyProtection="1">
      <alignment horizontal="center" vertical="center"/>
      <protection locked="0"/>
    </xf>
    <xf numFmtId="185" fontId="8" fillId="0" borderId="7" xfId="0" applyNumberFormat="1" applyFont="1" applyBorder="1" applyAlignment="1" applyProtection="1">
      <alignment horizontal="center" vertical="center"/>
      <protection hidden="1"/>
    </xf>
    <xf numFmtId="0" fontId="8" fillId="0" borderId="7" xfId="0" applyNumberFormat="1" applyFont="1" applyBorder="1" applyAlignment="1">
      <alignment horizontal="center" vertical="center"/>
    </xf>
    <xf numFmtId="188" fontId="8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177" fontId="8" fillId="0" borderId="7" xfId="0" applyNumberFormat="1" applyFont="1" applyFill="1" applyBorder="1" applyAlignment="1">
      <alignment horizontal="center" vertical="center"/>
    </xf>
    <xf numFmtId="184" fontId="8" fillId="0" borderId="17" xfId="0" applyNumberFormat="1" applyFont="1" applyBorder="1" applyAlignment="1" applyProtection="1">
      <alignment horizontal="center" vertical="center"/>
      <protection hidden="1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185" fontId="8" fillId="0" borderId="17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178" fontId="7" fillId="0" borderId="17" xfId="0" applyNumberFormat="1" applyFont="1" applyBorder="1" applyAlignment="1">
      <alignment horizontal="center" vertical="center"/>
    </xf>
    <xf numFmtId="178" fontId="7" fillId="0" borderId="18" xfId="0" applyNumberFormat="1" applyFont="1" applyBorder="1" applyAlignment="1">
      <alignment horizontal="center" vertical="center"/>
    </xf>
    <xf numFmtId="0" fontId="0" fillId="0" borderId="0" xfId="0" applyFont="1"/>
    <xf numFmtId="0" fontId="8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84" fontId="8" fillId="0" borderId="7" xfId="0" applyNumberFormat="1" applyFont="1" applyFill="1" applyBorder="1" applyAlignment="1" applyProtection="1">
      <alignment horizontal="center" vertical="center"/>
      <protection hidden="1"/>
    </xf>
    <xf numFmtId="1" fontId="7" fillId="0" borderId="7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184" fontId="8" fillId="0" borderId="17" xfId="0" applyNumberFormat="1" applyFont="1" applyFill="1" applyBorder="1" applyAlignment="1" applyProtection="1">
      <alignment horizontal="center" vertical="center"/>
      <protection hidden="1"/>
    </xf>
    <xf numFmtId="1" fontId="7" fillId="0" borderId="17" xfId="0" applyNumberFormat="1" applyFont="1" applyFill="1" applyBorder="1" applyAlignment="1" applyProtection="1">
      <alignment horizontal="center" vertical="center"/>
      <protection locked="0"/>
    </xf>
    <xf numFmtId="177" fontId="7" fillId="0" borderId="17" xfId="0" applyNumberFormat="1" applyFont="1" applyFill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178" fontId="7" fillId="0" borderId="15" xfId="0" applyNumberFormat="1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7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188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188" fontId="1" fillId="0" borderId="7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185" fontId="8" fillId="0" borderId="7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85" fontId="8" fillId="0" borderId="17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/>
      <protection hidden="1"/>
    </xf>
    <xf numFmtId="1" fontId="8" fillId="0" borderId="7" xfId="1" applyNumberFormat="1" applyFont="1" applyBorder="1" applyAlignment="1" applyProtection="1">
      <alignment horizontal="center" vertical="center"/>
      <protection hidden="1"/>
    </xf>
    <xf numFmtId="0" fontId="8" fillId="0" borderId="17" xfId="1" applyFont="1" applyBorder="1" applyAlignment="1" applyProtection="1">
      <alignment horizontal="center" vertical="center"/>
      <protection hidden="1"/>
    </xf>
    <xf numFmtId="1" fontId="8" fillId="0" borderId="17" xfId="1" applyNumberFormat="1" applyFont="1" applyBorder="1" applyAlignment="1" applyProtection="1">
      <alignment horizontal="center" vertical="center"/>
      <protection hidden="1"/>
    </xf>
    <xf numFmtId="1" fontId="8" fillId="0" borderId="15" xfId="1" applyNumberFormat="1" applyFont="1" applyBorder="1" applyAlignment="1" applyProtection="1">
      <alignment horizontal="center" vertical="center"/>
      <protection hidden="1"/>
    </xf>
    <xf numFmtId="1" fontId="8" fillId="0" borderId="18" xfId="1" applyNumberFormat="1" applyFont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4" fillId="0" borderId="0" xfId="0" applyFont="1"/>
    <xf numFmtId="179" fontId="8" fillId="0" borderId="7" xfId="0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8" fillId="0" borderId="17" xfId="0" applyNumberFormat="1" applyFont="1" applyBorder="1" applyAlignment="1">
      <alignment horizontal="center" vertical="center"/>
    </xf>
    <xf numFmtId="179" fontId="8" fillId="0" borderId="1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7" xfId="3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84" fontId="8" fillId="0" borderId="15" xfId="0" applyNumberFormat="1" applyFont="1" applyBorder="1" applyAlignment="1" applyProtection="1">
      <alignment horizontal="center" vertical="center"/>
      <protection hidden="1"/>
    </xf>
    <xf numFmtId="184" fontId="8" fillId="0" borderId="18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184" fontId="8" fillId="0" borderId="7" xfId="0" applyNumberFormat="1" applyFont="1" applyBorder="1" applyAlignment="1" applyProtection="1">
      <alignment horizontal="center" vertical="center"/>
      <protection locked="0"/>
    </xf>
    <xf numFmtId="184" fontId="8" fillId="0" borderId="15" xfId="0" applyNumberFormat="1" applyFont="1" applyBorder="1" applyAlignment="1" applyProtection="1">
      <alignment horizontal="center" vertical="center"/>
      <protection locked="0"/>
    </xf>
    <xf numFmtId="184" fontId="8" fillId="0" borderId="17" xfId="0" applyNumberFormat="1" applyFont="1" applyBorder="1" applyAlignment="1" applyProtection="1">
      <alignment horizontal="center" vertical="center"/>
      <protection locked="0"/>
    </xf>
    <xf numFmtId="184" fontId="8" fillId="0" borderId="18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184" fontId="8" fillId="0" borderId="7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79" fontId="8" fillId="0" borderId="7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2" fontId="8" fillId="0" borderId="17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6" fillId="2" borderId="7" xfId="0" applyNumberFormat="1" applyFont="1" applyFill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4" applyFont="1" applyBorder="1" applyAlignment="1">
      <alignment horizontal="left" vertical="center"/>
    </xf>
    <xf numFmtId="0" fontId="12" fillId="0" borderId="0" xfId="4" applyFont="1" applyBorder="1" applyAlignment="1">
      <alignment horizontal="center"/>
    </xf>
    <xf numFmtId="0" fontId="12" fillId="0" borderId="0" xfId="4" applyFont="1"/>
    <xf numFmtId="0" fontId="8" fillId="0" borderId="14" xfId="4" applyFont="1" applyBorder="1" applyAlignment="1">
      <alignment horizontal="center" vertical="center"/>
    </xf>
    <xf numFmtId="1" fontId="8" fillId="0" borderId="7" xfId="4" applyNumberFormat="1" applyFont="1" applyBorder="1" applyAlignment="1">
      <alignment horizontal="center" vertical="center"/>
    </xf>
    <xf numFmtId="1" fontId="8" fillId="0" borderId="15" xfId="4" applyNumberFormat="1" applyFont="1" applyFill="1" applyBorder="1" applyAlignment="1">
      <alignment horizontal="center" vertical="center"/>
    </xf>
    <xf numFmtId="1" fontId="8" fillId="0" borderId="7" xfId="4" applyNumberFormat="1" applyFont="1" applyFill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1" fontId="8" fillId="0" borderId="17" xfId="4" applyNumberFormat="1" applyFont="1" applyBorder="1" applyAlignment="1">
      <alignment horizontal="center" vertical="center"/>
    </xf>
    <xf numFmtId="1" fontId="8" fillId="0" borderId="17" xfId="4" applyNumberFormat="1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0" fillId="0" borderId="0" xfId="0" applyNumberFormat="1" applyAlignment="1"/>
    <xf numFmtId="0" fontId="6" fillId="0" borderId="0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/>
    </xf>
    <xf numFmtId="178" fontId="0" fillId="0" borderId="0" xfId="0" applyNumberFormat="1"/>
    <xf numFmtId="177" fontId="8" fillId="6" borderId="7" xfId="0" applyNumberFormat="1" applyFont="1" applyFill="1" applyBorder="1" applyAlignment="1">
      <alignment horizontal="center" vertical="center"/>
    </xf>
    <xf numFmtId="177" fontId="8" fillId="6" borderId="15" xfId="0" applyNumberFormat="1" applyFont="1" applyFill="1" applyBorder="1" applyAlignment="1">
      <alignment horizontal="center" vertical="center"/>
    </xf>
    <xf numFmtId="180" fontId="8" fillId="6" borderId="7" xfId="4" applyNumberFormat="1" applyFont="1" applyFill="1" applyBorder="1" applyAlignment="1">
      <alignment horizontal="center" vertical="center" wrapText="1"/>
    </xf>
    <xf numFmtId="177" fontId="3" fillId="0" borderId="0" xfId="0" applyNumberFormat="1" applyFont="1"/>
    <xf numFmtId="1" fontId="3" fillId="0" borderId="0" xfId="0" applyNumberFormat="1" applyFont="1"/>
    <xf numFmtId="1" fontId="7" fillId="6" borderId="14" xfId="0" applyNumberFormat="1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2" fillId="0" borderId="0" xfId="4" applyFont="1" applyAlignment="1">
      <alignment horizontal="right" vertical="center"/>
    </xf>
    <xf numFmtId="0" fontId="6" fillId="2" borderId="12" xfId="4" applyFont="1" applyFill="1" applyBorder="1" applyAlignment="1">
      <alignment horizontal="center" vertical="center"/>
    </xf>
    <xf numFmtId="0" fontId="26" fillId="0" borderId="0" xfId="4" applyFont="1" applyBorder="1" applyAlignment="1">
      <alignment horizontal="left" vertical="center"/>
    </xf>
    <xf numFmtId="0" fontId="6" fillId="2" borderId="34" xfId="4" applyFont="1" applyFill="1" applyBorder="1" applyAlignment="1">
      <alignment horizontal="center" vertical="center"/>
    </xf>
    <xf numFmtId="0" fontId="6" fillId="2" borderId="36" xfId="4" applyFont="1" applyFill="1" applyBorder="1" applyAlignment="1">
      <alignment horizontal="center" vertical="center"/>
    </xf>
    <xf numFmtId="0" fontId="6" fillId="2" borderId="12" xfId="4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/>
    </xf>
    <xf numFmtId="0" fontId="6" fillId="2" borderId="5" xfId="4" applyFont="1" applyFill="1" applyBorder="1" applyAlignment="1">
      <alignment horizontal="center" vertical="center"/>
    </xf>
    <xf numFmtId="0" fontId="6" fillId="2" borderId="13" xfId="4" applyFont="1" applyFill="1" applyBorder="1" applyAlignment="1">
      <alignment horizontal="center" vertical="center"/>
    </xf>
    <xf numFmtId="0" fontId="6" fillId="2" borderId="15" xfId="4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36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/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/>
    <xf numFmtId="0" fontId="13" fillId="0" borderId="0" xfId="0" applyFont="1" applyAlignment="1" applyProtection="1">
      <alignment horizontal="center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6" fillId="2" borderId="1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" fillId="0" borderId="38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11" fillId="2" borderId="35" xfId="0" applyNumberFormat="1" applyFont="1" applyFill="1" applyBorder="1" applyAlignment="1">
      <alignment horizontal="center" vertical="center"/>
    </xf>
    <xf numFmtId="0" fontId="21" fillId="2" borderId="22" xfId="0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34" xfId="0" applyFont="1" applyFill="1" applyBorder="1" applyAlignment="1" applyProtection="1">
      <alignment horizontal="center" vertical="center"/>
      <protection hidden="1"/>
    </xf>
    <xf numFmtId="0" fontId="6" fillId="2" borderId="36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37" xfId="0" applyFont="1" applyFill="1" applyBorder="1" applyAlignment="1" applyProtection="1">
      <alignment horizontal="center" vertical="center" wrapText="1"/>
      <protection hidden="1"/>
    </xf>
    <xf numFmtId="0" fontId="6" fillId="2" borderId="24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83" fontId="5" fillId="0" borderId="0" xfId="0" applyNumberFormat="1" applyFont="1" applyFill="1" applyAlignment="1" applyProtection="1">
      <alignment horizontal="center"/>
      <protection locked="0"/>
    </xf>
    <xf numFmtId="183" fontId="17" fillId="0" borderId="0" xfId="0" applyNumberFormat="1" applyFont="1" applyFill="1" applyAlignment="1" applyProtection="1">
      <alignment horizontal="center"/>
      <protection locked="0"/>
    </xf>
    <xf numFmtId="183" fontId="9" fillId="0" borderId="0" xfId="0" applyNumberFormat="1" applyFont="1" applyFill="1" applyAlignment="1" applyProtection="1">
      <alignment horizontal="right" vertical="center"/>
      <protection locked="0"/>
    </xf>
    <xf numFmtId="183" fontId="6" fillId="2" borderId="12" xfId="0" applyNumberFormat="1" applyFont="1" applyFill="1" applyBorder="1" applyAlignment="1" applyProtection="1">
      <alignment horizontal="center" vertical="center"/>
      <protection locked="0"/>
    </xf>
    <xf numFmtId="183" fontId="6" fillId="2" borderId="13" xfId="0" applyNumberFormat="1" applyFont="1" applyFill="1" applyBorder="1" applyAlignment="1" applyProtection="1">
      <alignment horizontal="center" vertical="center"/>
      <protection locked="0"/>
    </xf>
    <xf numFmtId="183" fontId="6" fillId="2" borderId="7" xfId="0" applyNumberFormat="1" applyFont="1" applyFill="1" applyBorder="1" applyAlignment="1" applyProtection="1">
      <alignment horizontal="center" vertical="center"/>
      <protection locked="0"/>
    </xf>
    <xf numFmtId="183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183" fontId="6" fillId="2" borderId="14" xfId="0" applyNumberFormat="1" applyFont="1" applyFill="1" applyBorder="1" applyAlignment="1" applyProtection="1">
      <alignment horizontal="center" vertical="center"/>
      <protection locked="0"/>
    </xf>
    <xf numFmtId="183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83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83" fontId="6" fillId="2" borderId="15" xfId="0" applyNumberFormat="1" applyFont="1" applyFill="1" applyBorder="1" applyAlignment="1" applyProtection="1">
      <alignment horizontal="center" vertical="center"/>
      <protection locked="0"/>
    </xf>
    <xf numFmtId="179" fontId="5" fillId="0" borderId="0" xfId="0" applyNumberFormat="1" applyFont="1" applyFill="1" applyAlignment="1" applyProtection="1">
      <alignment horizontal="center"/>
      <protection locked="0"/>
    </xf>
    <xf numFmtId="179" fontId="9" fillId="0" borderId="0" xfId="0" applyNumberFormat="1" applyFont="1" applyFill="1" applyAlignment="1" applyProtection="1">
      <alignment horizontal="right" vertical="center"/>
      <protection locked="0"/>
    </xf>
    <xf numFmtId="179" fontId="6" fillId="2" borderId="12" xfId="0" applyNumberFormat="1" applyFont="1" applyFill="1" applyBorder="1" applyAlignment="1" applyProtection="1">
      <alignment horizontal="center" vertical="center"/>
      <protection locked="0"/>
    </xf>
    <xf numFmtId="179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14" xfId="0" applyNumberFormat="1" applyFont="1" applyFill="1" applyBorder="1" applyAlignment="1" applyProtection="1">
      <alignment horizontal="center" vertical="center"/>
      <protection locked="0"/>
    </xf>
    <xf numFmtId="179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center"/>
    </xf>
    <xf numFmtId="0" fontId="10" fillId="0" borderId="0" xfId="4" applyFont="1" applyFill="1" applyBorder="1" applyAlignment="1">
      <alignment horizontal="right"/>
    </xf>
    <xf numFmtId="0" fontId="11" fillId="2" borderId="12" xfId="4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3" xfId="4" applyFont="1" applyFill="1" applyBorder="1" applyAlignment="1">
      <alignment horizontal="center" vertical="center" wrapText="1"/>
    </xf>
    <xf numFmtId="0" fontId="11" fillId="2" borderId="24" xfId="4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4" applyFont="1" applyFill="1" applyBorder="1" applyAlignment="1">
      <alignment horizontal="center" vertical="center" wrapText="1"/>
    </xf>
    <xf numFmtId="0" fontId="11" fillId="2" borderId="14" xfId="4" applyFont="1" applyFill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/>
    </xf>
    <xf numFmtId="0" fontId="11" fillId="2" borderId="5" xfId="4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3" xfId="4" applyFont="1" applyFill="1" applyBorder="1" applyAlignment="1">
      <alignment horizontal="center" vertical="center" wrapText="1"/>
    </xf>
    <xf numFmtId="0" fontId="6" fillId="2" borderId="24" xfId="4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3" borderId="12" xfId="4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3" xfId="4" applyFont="1" applyFill="1" applyBorder="1" applyAlignment="1">
      <alignment horizontal="center" vertical="center" wrapText="1"/>
    </xf>
    <xf numFmtId="0" fontId="6" fillId="3" borderId="24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/>
    </xf>
    <xf numFmtId="0" fontId="6" fillId="3" borderId="11" xfId="4" applyFont="1" applyFill="1" applyBorder="1" applyAlignment="1">
      <alignment horizontal="center" vertical="center" wrapText="1"/>
    </xf>
    <xf numFmtId="0" fontId="6" fillId="3" borderId="14" xfId="4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8" xfId="4" applyFont="1" applyFill="1" applyBorder="1" applyAlignment="1">
      <alignment horizontal="center" vertical="center" wrapText="1"/>
    </xf>
    <xf numFmtId="0" fontId="6" fillId="3" borderId="5" xfId="4" applyFont="1" applyFill="1" applyBorder="1" applyAlignment="1">
      <alignment horizontal="center" vertical="center" wrapText="1"/>
    </xf>
    <xf numFmtId="0" fontId="6" fillId="3" borderId="19" xfId="4" applyFont="1" applyFill="1" applyBorder="1" applyAlignment="1">
      <alignment horizontal="center" vertical="center" wrapText="1"/>
    </xf>
    <xf numFmtId="0" fontId="6" fillId="3" borderId="20" xfId="4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4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/>
    </xf>
    <xf numFmtId="0" fontId="1" fillId="0" borderId="7" xfId="4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_2010公报附表1-15" xfId="1"/>
    <cellStyle name="常规_Sheet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/>
              <a:t>图</a:t>
            </a:r>
            <a:r>
              <a:rPr lang="en-US" altLang="zh-CN" sz="1400"/>
              <a:t>8</a:t>
            </a:r>
            <a:r>
              <a:rPr lang="zh-CN" altLang="en-US" sz="1400"/>
              <a:t>全市用水组成</a:t>
            </a:r>
          </a:p>
        </c:rich>
      </c:tx>
      <c:overlay val="0"/>
    </c:title>
    <c:autoTitleDeleted val="0"/>
    <c:view3D>
      <c:rotX val="3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用水组成!$C$2:$H$2</c:f>
              <c:strCache>
                <c:ptCount val="6"/>
                <c:pt idx="0">
                  <c:v>第一产业65％</c:v>
                </c:pt>
                <c:pt idx="1">
                  <c:v>第二产业13%</c:v>
                </c:pt>
                <c:pt idx="2">
                  <c:v>第三产业3%</c:v>
                </c:pt>
                <c:pt idx="3">
                  <c:v>城镇生活9%</c:v>
                </c:pt>
                <c:pt idx="4">
                  <c:v>农村生活6%</c:v>
                </c:pt>
                <c:pt idx="5">
                  <c:v>生态用水4%</c:v>
                </c:pt>
              </c:strCache>
            </c:strRef>
          </c:cat>
          <c:val>
            <c:numRef>
              <c:f>用水组成!$C$3:$H$3</c:f>
              <c:numCache>
                <c:formatCode>0.00_);[Red]\(0.00\)</c:formatCode>
                <c:ptCount val="6"/>
                <c:pt idx="0">
                  <c:v>0.65438350676627488</c:v>
                </c:pt>
                <c:pt idx="1">
                  <c:v>0.13163631555243813</c:v>
                </c:pt>
                <c:pt idx="2">
                  <c:v>2.8805765821778052E-2</c:v>
                </c:pt>
                <c:pt idx="3">
                  <c:v>9.2255161264260574E-2</c:v>
                </c:pt>
                <c:pt idx="4">
                  <c:v>5.6798857391743375E-2</c:v>
                </c:pt>
                <c:pt idx="5">
                  <c:v>3.6120393203504873E-2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/>
              <a:t>图</a:t>
            </a:r>
            <a:r>
              <a:rPr lang="en-US" altLang="zh-CN" sz="1400"/>
              <a:t>7</a:t>
            </a:r>
            <a:r>
              <a:rPr lang="zh-CN" altLang="en-US" sz="1400"/>
              <a:t>全市供水组成</a:t>
            </a:r>
          </a:p>
        </c:rich>
      </c:tx>
      <c:overlay val="0"/>
    </c:title>
    <c:autoTitleDeleted val="0"/>
    <c:view3D>
      <c:rotX val="3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供水组成!$G$1:$I$1</c:f>
              <c:strCache>
                <c:ptCount val="3"/>
                <c:pt idx="0">
                  <c:v>地表水供水量62％</c:v>
                </c:pt>
                <c:pt idx="1">
                  <c:v>地下水供水量31%</c:v>
                </c:pt>
                <c:pt idx="2">
                  <c:v>其他水源供水量7%</c:v>
                </c:pt>
              </c:strCache>
            </c:strRef>
          </c:cat>
          <c:val>
            <c:numRef>
              <c:f>供水组成!$G$2:$I$2</c:f>
              <c:numCache>
                <c:formatCode>0.00_);[Red]\(0.00\)</c:formatCode>
                <c:ptCount val="3"/>
                <c:pt idx="0">
                  <c:v>0.61837190003051379</c:v>
                </c:pt>
                <c:pt idx="1">
                  <c:v>0.30994040795662042</c:v>
                </c:pt>
                <c:pt idx="2">
                  <c:v>7.1687692012865845E-2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30480</xdr:rowOff>
    </xdr:from>
    <xdr:to>
      <xdr:col>1</xdr:col>
      <xdr:colOff>0</xdr:colOff>
      <xdr:row>3</xdr:row>
      <xdr:rowOff>0</xdr:rowOff>
    </xdr:to>
    <xdr:sp macro="" textlink="">
      <xdr:nvSpPr>
        <xdr:cNvPr id="2" name="Line 5"/>
        <xdr:cNvSpPr>
          <a:spLocks noChangeShapeType="1"/>
        </xdr:cNvSpPr>
      </xdr:nvSpPr>
      <xdr:spPr>
        <a:xfrm>
          <a:off x="22860" y="592455"/>
          <a:ext cx="834390" cy="38862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2</xdr:row>
      <xdr:rowOff>30480</xdr:rowOff>
    </xdr:from>
    <xdr:to>
      <xdr:col>1</xdr:col>
      <xdr:colOff>0</xdr:colOff>
      <xdr:row>3</xdr:row>
      <xdr:rowOff>0</xdr:rowOff>
    </xdr:to>
    <xdr:sp macro="" textlink="">
      <xdr:nvSpPr>
        <xdr:cNvPr id="3" name="Line 6"/>
        <xdr:cNvSpPr>
          <a:spLocks noChangeShapeType="1"/>
        </xdr:cNvSpPr>
      </xdr:nvSpPr>
      <xdr:spPr>
        <a:xfrm>
          <a:off x="22860" y="592455"/>
          <a:ext cx="834390" cy="38862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2</xdr:row>
      <xdr:rowOff>30480</xdr:rowOff>
    </xdr:from>
    <xdr:to>
      <xdr:col>1</xdr:col>
      <xdr:colOff>0</xdr:colOff>
      <xdr:row>3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22860" y="592455"/>
          <a:ext cx="834390" cy="38862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2</xdr:row>
      <xdr:rowOff>30480</xdr:rowOff>
    </xdr:from>
    <xdr:to>
      <xdr:col>1</xdr:col>
      <xdr:colOff>0</xdr:colOff>
      <xdr:row>3</xdr:row>
      <xdr:rowOff>0</xdr:rowOff>
    </xdr:to>
    <xdr:sp macro="" textlink="">
      <xdr:nvSpPr>
        <xdr:cNvPr id="5" name="Line 2"/>
        <xdr:cNvSpPr>
          <a:spLocks noChangeShapeType="1"/>
        </xdr:cNvSpPr>
      </xdr:nvSpPr>
      <xdr:spPr>
        <a:xfrm>
          <a:off x="22860" y="592455"/>
          <a:ext cx="834390" cy="38862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822960</xdr:colOff>
      <xdr:row>5</xdr:row>
      <xdr:rowOff>57150</xdr:rowOff>
    </xdr:from>
    <xdr:to>
      <xdr:col>6</xdr:col>
      <xdr:colOff>1120140</xdr:colOff>
      <xdr:row>22</xdr:row>
      <xdr:rowOff>38100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594360</xdr:colOff>
      <xdr:row>5</xdr:row>
      <xdr:rowOff>179070</xdr:rowOff>
    </xdr:from>
    <xdr:to>
      <xdr:col>10</xdr:col>
      <xdr:colOff>998220</xdr:colOff>
      <xdr:row>23</xdr:row>
      <xdr:rowOff>53340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449;&#32593;/&#20020;&#27774;&#24066;&#27700;&#36164;&#28304;&#20844;&#25253;/2020&#24180;/&#35745;&#31639;&#34920;/&#20020;&#27774;&#24066;&#20844;&#25253;&#22320;&#34920;&#27700;&#25104;&#26524;&#34920;&#35745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449;&#32593;/&#20020;&#27774;&#24066;&#27700;&#36164;&#28304;&#20844;&#25253;/2018&#24180;/&#35745;&#31639;&#34920;/&#20020;&#27774;&#24066;&#27700;&#36164;&#28304;&#20844;&#25253;&#27827;&#24029;&#24452;&#27969;&#20998;&#277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3 "/>
      <sheetName val="附表4"/>
      <sheetName val="附表6"/>
      <sheetName val="附表7"/>
      <sheetName val="附表14"/>
    </sheetNames>
    <sheetDataSet>
      <sheetData sheetId="0" refreshError="1">
        <row r="1">
          <cell r="A1" t="str">
            <v>2020年临汾市行政分区年降水量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三次评价分水"/>
      <sheetName val="行政、流域分区"/>
      <sheetName val="外市天然径流"/>
      <sheetName val="入境水量计算"/>
      <sheetName val="出境水量计算"/>
      <sheetName val="出入境水量统计"/>
      <sheetName val="成果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A3" t="str">
            <v>河   系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topLeftCell="A4" workbookViewId="0">
      <selection activeCell="B22" sqref="B22:D22"/>
    </sheetView>
  </sheetViews>
  <sheetFormatPr defaultColWidth="16.109375" defaultRowHeight="18.75" customHeight="1"/>
  <cols>
    <col min="1" max="5" width="16.109375" style="279" customWidth="1"/>
    <col min="6" max="6" width="14.44140625" style="279" customWidth="1"/>
    <col min="7" max="7" width="15" style="279" customWidth="1"/>
    <col min="8" max="8" width="14.6640625" style="260" customWidth="1"/>
    <col min="9" max="256" width="16.109375" style="279"/>
    <col min="257" max="261" width="16.109375" style="279" customWidth="1"/>
    <col min="262" max="262" width="14.44140625" style="279" customWidth="1"/>
    <col min="263" max="263" width="15" style="279" customWidth="1"/>
    <col min="264" max="264" width="14.6640625" style="279" customWidth="1"/>
    <col min="265" max="512" width="16.109375" style="279"/>
    <col min="513" max="517" width="16.109375" style="279" customWidth="1"/>
    <col min="518" max="518" width="14.44140625" style="279" customWidth="1"/>
    <col min="519" max="519" width="15" style="279" customWidth="1"/>
    <col min="520" max="520" width="14.6640625" style="279" customWidth="1"/>
    <col min="521" max="768" width="16.109375" style="279"/>
    <col min="769" max="773" width="16.109375" style="279" customWidth="1"/>
    <col min="774" max="774" width="14.44140625" style="279" customWidth="1"/>
    <col min="775" max="775" width="15" style="279" customWidth="1"/>
    <col min="776" max="776" width="14.6640625" style="279" customWidth="1"/>
    <col min="777" max="1024" width="16.109375" style="279"/>
    <col min="1025" max="1029" width="16.109375" style="279" customWidth="1"/>
    <col min="1030" max="1030" width="14.44140625" style="279" customWidth="1"/>
    <col min="1031" max="1031" width="15" style="279" customWidth="1"/>
    <col min="1032" max="1032" width="14.6640625" style="279" customWidth="1"/>
    <col min="1033" max="1280" width="16.109375" style="279"/>
    <col min="1281" max="1285" width="16.109375" style="279" customWidth="1"/>
    <col min="1286" max="1286" width="14.44140625" style="279" customWidth="1"/>
    <col min="1287" max="1287" width="15" style="279" customWidth="1"/>
    <col min="1288" max="1288" width="14.6640625" style="279" customWidth="1"/>
    <col min="1289" max="1536" width="16.109375" style="279"/>
    <col min="1537" max="1541" width="16.109375" style="279" customWidth="1"/>
    <col min="1542" max="1542" width="14.44140625" style="279" customWidth="1"/>
    <col min="1543" max="1543" width="15" style="279" customWidth="1"/>
    <col min="1544" max="1544" width="14.6640625" style="279" customWidth="1"/>
    <col min="1545" max="1792" width="16.109375" style="279"/>
    <col min="1793" max="1797" width="16.109375" style="279" customWidth="1"/>
    <col min="1798" max="1798" width="14.44140625" style="279" customWidth="1"/>
    <col min="1799" max="1799" width="15" style="279" customWidth="1"/>
    <col min="1800" max="1800" width="14.6640625" style="279" customWidth="1"/>
    <col min="1801" max="2048" width="16.109375" style="279"/>
    <col min="2049" max="2053" width="16.109375" style="279" customWidth="1"/>
    <col min="2054" max="2054" width="14.44140625" style="279" customWidth="1"/>
    <col min="2055" max="2055" width="15" style="279" customWidth="1"/>
    <col min="2056" max="2056" width="14.6640625" style="279" customWidth="1"/>
    <col min="2057" max="2304" width="16.109375" style="279"/>
    <col min="2305" max="2309" width="16.109375" style="279" customWidth="1"/>
    <col min="2310" max="2310" width="14.44140625" style="279" customWidth="1"/>
    <col min="2311" max="2311" width="15" style="279" customWidth="1"/>
    <col min="2312" max="2312" width="14.6640625" style="279" customWidth="1"/>
    <col min="2313" max="2560" width="16.109375" style="279"/>
    <col min="2561" max="2565" width="16.109375" style="279" customWidth="1"/>
    <col min="2566" max="2566" width="14.44140625" style="279" customWidth="1"/>
    <col min="2567" max="2567" width="15" style="279" customWidth="1"/>
    <col min="2568" max="2568" width="14.6640625" style="279" customWidth="1"/>
    <col min="2569" max="2816" width="16.109375" style="279"/>
    <col min="2817" max="2821" width="16.109375" style="279" customWidth="1"/>
    <col min="2822" max="2822" width="14.44140625" style="279" customWidth="1"/>
    <col min="2823" max="2823" width="15" style="279" customWidth="1"/>
    <col min="2824" max="2824" width="14.6640625" style="279" customWidth="1"/>
    <col min="2825" max="3072" width="16.109375" style="279"/>
    <col min="3073" max="3077" width="16.109375" style="279" customWidth="1"/>
    <col min="3078" max="3078" width="14.44140625" style="279" customWidth="1"/>
    <col min="3079" max="3079" width="15" style="279" customWidth="1"/>
    <col min="3080" max="3080" width="14.6640625" style="279" customWidth="1"/>
    <col min="3081" max="3328" width="16.109375" style="279"/>
    <col min="3329" max="3333" width="16.109375" style="279" customWidth="1"/>
    <col min="3334" max="3334" width="14.44140625" style="279" customWidth="1"/>
    <col min="3335" max="3335" width="15" style="279" customWidth="1"/>
    <col min="3336" max="3336" width="14.6640625" style="279" customWidth="1"/>
    <col min="3337" max="3584" width="16.109375" style="279"/>
    <col min="3585" max="3589" width="16.109375" style="279" customWidth="1"/>
    <col min="3590" max="3590" width="14.44140625" style="279" customWidth="1"/>
    <col min="3591" max="3591" width="15" style="279" customWidth="1"/>
    <col min="3592" max="3592" width="14.6640625" style="279" customWidth="1"/>
    <col min="3593" max="3840" width="16.109375" style="279"/>
    <col min="3841" max="3845" width="16.109375" style="279" customWidth="1"/>
    <col min="3846" max="3846" width="14.44140625" style="279" customWidth="1"/>
    <col min="3847" max="3847" width="15" style="279" customWidth="1"/>
    <col min="3848" max="3848" width="14.6640625" style="279" customWidth="1"/>
    <col min="3849" max="4096" width="16.109375" style="279"/>
    <col min="4097" max="4101" width="16.109375" style="279" customWidth="1"/>
    <col min="4102" max="4102" width="14.44140625" style="279" customWidth="1"/>
    <col min="4103" max="4103" width="15" style="279" customWidth="1"/>
    <col min="4104" max="4104" width="14.6640625" style="279" customWidth="1"/>
    <col min="4105" max="4352" width="16.109375" style="279"/>
    <col min="4353" max="4357" width="16.109375" style="279" customWidth="1"/>
    <col min="4358" max="4358" width="14.44140625" style="279" customWidth="1"/>
    <col min="4359" max="4359" width="15" style="279" customWidth="1"/>
    <col min="4360" max="4360" width="14.6640625" style="279" customWidth="1"/>
    <col min="4361" max="4608" width="16.109375" style="279"/>
    <col min="4609" max="4613" width="16.109375" style="279" customWidth="1"/>
    <col min="4614" max="4614" width="14.44140625" style="279" customWidth="1"/>
    <col min="4615" max="4615" width="15" style="279" customWidth="1"/>
    <col min="4616" max="4616" width="14.6640625" style="279" customWidth="1"/>
    <col min="4617" max="4864" width="16.109375" style="279"/>
    <col min="4865" max="4869" width="16.109375" style="279" customWidth="1"/>
    <col min="4870" max="4870" width="14.44140625" style="279" customWidth="1"/>
    <col min="4871" max="4871" width="15" style="279" customWidth="1"/>
    <col min="4872" max="4872" width="14.6640625" style="279" customWidth="1"/>
    <col min="4873" max="5120" width="16.109375" style="279"/>
    <col min="5121" max="5125" width="16.109375" style="279" customWidth="1"/>
    <col min="5126" max="5126" width="14.44140625" style="279" customWidth="1"/>
    <col min="5127" max="5127" width="15" style="279" customWidth="1"/>
    <col min="5128" max="5128" width="14.6640625" style="279" customWidth="1"/>
    <col min="5129" max="5376" width="16.109375" style="279"/>
    <col min="5377" max="5381" width="16.109375" style="279" customWidth="1"/>
    <col min="5382" max="5382" width="14.44140625" style="279" customWidth="1"/>
    <col min="5383" max="5383" width="15" style="279" customWidth="1"/>
    <col min="5384" max="5384" width="14.6640625" style="279" customWidth="1"/>
    <col min="5385" max="5632" width="16.109375" style="279"/>
    <col min="5633" max="5637" width="16.109375" style="279" customWidth="1"/>
    <col min="5638" max="5638" width="14.44140625" style="279" customWidth="1"/>
    <col min="5639" max="5639" width="15" style="279" customWidth="1"/>
    <col min="5640" max="5640" width="14.6640625" style="279" customWidth="1"/>
    <col min="5641" max="5888" width="16.109375" style="279"/>
    <col min="5889" max="5893" width="16.109375" style="279" customWidth="1"/>
    <col min="5894" max="5894" width="14.44140625" style="279" customWidth="1"/>
    <col min="5895" max="5895" width="15" style="279" customWidth="1"/>
    <col min="5896" max="5896" width="14.6640625" style="279" customWidth="1"/>
    <col min="5897" max="6144" width="16.109375" style="279"/>
    <col min="6145" max="6149" width="16.109375" style="279" customWidth="1"/>
    <col min="6150" max="6150" width="14.44140625" style="279" customWidth="1"/>
    <col min="6151" max="6151" width="15" style="279" customWidth="1"/>
    <col min="6152" max="6152" width="14.6640625" style="279" customWidth="1"/>
    <col min="6153" max="6400" width="16.109375" style="279"/>
    <col min="6401" max="6405" width="16.109375" style="279" customWidth="1"/>
    <col min="6406" max="6406" width="14.44140625" style="279" customWidth="1"/>
    <col min="6407" max="6407" width="15" style="279" customWidth="1"/>
    <col min="6408" max="6408" width="14.6640625" style="279" customWidth="1"/>
    <col min="6409" max="6656" width="16.109375" style="279"/>
    <col min="6657" max="6661" width="16.109375" style="279" customWidth="1"/>
    <col min="6662" max="6662" width="14.44140625" style="279" customWidth="1"/>
    <col min="6663" max="6663" width="15" style="279" customWidth="1"/>
    <col min="6664" max="6664" width="14.6640625" style="279" customWidth="1"/>
    <col min="6665" max="6912" width="16.109375" style="279"/>
    <col min="6913" max="6917" width="16.109375" style="279" customWidth="1"/>
    <col min="6918" max="6918" width="14.44140625" style="279" customWidth="1"/>
    <col min="6919" max="6919" width="15" style="279" customWidth="1"/>
    <col min="6920" max="6920" width="14.6640625" style="279" customWidth="1"/>
    <col min="6921" max="7168" width="16.109375" style="279"/>
    <col min="7169" max="7173" width="16.109375" style="279" customWidth="1"/>
    <col min="7174" max="7174" width="14.44140625" style="279" customWidth="1"/>
    <col min="7175" max="7175" width="15" style="279" customWidth="1"/>
    <col min="7176" max="7176" width="14.6640625" style="279" customWidth="1"/>
    <col min="7177" max="7424" width="16.109375" style="279"/>
    <col min="7425" max="7429" width="16.109375" style="279" customWidth="1"/>
    <col min="7430" max="7430" width="14.44140625" style="279" customWidth="1"/>
    <col min="7431" max="7431" width="15" style="279" customWidth="1"/>
    <col min="7432" max="7432" width="14.6640625" style="279" customWidth="1"/>
    <col min="7433" max="7680" width="16.109375" style="279"/>
    <col min="7681" max="7685" width="16.109375" style="279" customWidth="1"/>
    <col min="7686" max="7686" width="14.44140625" style="279" customWidth="1"/>
    <col min="7687" max="7687" width="15" style="279" customWidth="1"/>
    <col min="7688" max="7688" width="14.6640625" style="279" customWidth="1"/>
    <col min="7689" max="7936" width="16.109375" style="279"/>
    <col min="7937" max="7941" width="16.109375" style="279" customWidth="1"/>
    <col min="7942" max="7942" width="14.44140625" style="279" customWidth="1"/>
    <col min="7943" max="7943" width="15" style="279" customWidth="1"/>
    <col min="7944" max="7944" width="14.6640625" style="279" customWidth="1"/>
    <col min="7945" max="8192" width="16.109375" style="279"/>
    <col min="8193" max="8197" width="16.109375" style="279" customWidth="1"/>
    <col min="8198" max="8198" width="14.44140625" style="279" customWidth="1"/>
    <col min="8199" max="8199" width="15" style="279" customWidth="1"/>
    <col min="8200" max="8200" width="14.6640625" style="279" customWidth="1"/>
    <col min="8201" max="8448" width="16.109375" style="279"/>
    <col min="8449" max="8453" width="16.109375" style="279" customWidth="1"/>
    <col min="8454" max="8454" width="14.44140625" style="279" customWidth="1"/>
    <col min="8455" max="8455" width="15" style="279" customWidth="1"/>
    <col min="8456" max="8456" width="14.6640625" style="279" customWidth="1"/>
    <col min="8457" max="8704" width="16.109375" style="279"/>
    <col min="8705" max="8709" width="16.109375" style="279" customWidth="1"/>
    <col min="8710" max="8710" width="14.44140625" style="279" customWidth="1"/>
    <col min="8711" max="8711" width="15" style="279" customWidth="1"/>
    <col min="8712" max="8712" width="14.6640625" style="279" customWidth="1"/>
    <col min="8713" max="8960" width="16.109375" style="279"/>
    <col min="8961" max="8965" width="16.109375" style="279" customWidth="1"/>
    <col min="8966" max="8966" width="14.44140625" style="279" customWidth="1"/>
    <col min="8967" max="8967" width="15" style="279" customWidth="1"/>
    <col min="8968" max="8968" width="14.6640625" style="279" customWidth="1"/>
    <col min="8969" max="9216" width="16.109375" style="279"/>
    <col min="9217" max="9221" width="16.109375" style="279" customWidth="1"/>
    <col min="9222" max="9222" width="14.44140625" style="279" customWidth="1"/>
    <col min="9223" max="9223" width="15" style="279" customWidth="1"/>
    <col min="9224" max="9224" width="14.6640625" style="279" customWidth="1"/>
    <col min="9225" max="9472" width="16.109375" style="279"/>
    <col min="9473" max="9477" width="16.109375" style="279" customWidth="1"/>
    <col min="9478" max="9478" width="14.44140625" style="279" customWidth="1"/>
    <col min="9479" max="9479" width="15" style="279" customWidth="1"/>
    <col min="9480" max="9480" width="14.6640625" style="279" customWidth="1"/>
    <col min="9481" max="9728" width="16.109375" style="279"/>
    <col min="9729" max="9733" width="16.109375" style="279" customWidth="1"/>
    <col min="9734" max="9734" width="14.44140625" style="279" customWidth="1"/>
    <col min="9735" max="9735" width="15" style="279" customWidth="1"/>
    <col min="9736" max="9736" width="14.6640625" style="279" customWidth="1"/>
    <col min="9737" max="9984" width="16.109375" style="279"/>
    <col min="9985" max="9989" width="16.109375" style="279" customWidth="1"/>
    <col min="9990" max="9990" width="14.44140625" style="279" customWidth="1"/>
    <col min="9991" max="9991" width="15" style="279" customWidth="1"/>
    <col min="9992" max="9992" width="14.6640625" style="279" customWidth="1"/>
    <col min="9993" max="10240" width="16.109375" style="279"/>
    <col min="10241" max="10245" width="16.109375" style="279" customWidth="1"/>
    <col min="10246" max="10246" width="14.44140625" style="279" customWidth="1"/>
    <col min="10247" max="10247" width="15" style="279" customWidth="1"/>
    <col min="10248" max="10248" width="14.6640625" style="279" customWidth="1"/>
    <col min="10249" max="10496" width="16.109375" style="279"/>
    <col min="10497" max="10501" width="16.109375" style="279" customWidth="1"/>
    <col min="10502" max="10502" width="14.44140625" style="279" customWidth="1"/>
    <col min="10503" max="10503" width="15" style="279" customWidth="1"/>
    <col min="10504" max="10504" width="14.6640625" style="279" customWidth="1"/>
    <col min="10505" max="10752" width="16.109375" style="279"/>
    <col min="10753" max="10757" width="16.109375" style="279" customWidth="1"/>
    <col min="10758" max="10758" width="14.44140625" style="279" customWidth="1"/>
    <col min="10759" max="10759" width="15" style="279" customWidth="1"/>
    <col min="10760" max="10760" width="14.6640625" style="279" customWidth="1"/>
    <col min="10761" max="11008" width="16.109375" style="279"/>
    <col min="11009" max="11013" width="16.109375" style="279" customWidth="1"/>
    <col min="11014" max="11014" width="14.44140625" style="279" customWidth="1"/>
    <col min="11015" max="11015" width="15" style="279" customWidth="1"/>
    <col min="11016" max="11016" width="14.6640625" style="279" customWidth="1"/>
    <col min="11017" max="11264" width="16.109375" style="279"/>
    <col min="11265" max="11269" width="16.109375" style="279" customWidth="1"/>
    <col min="11270" max="11270" width="14.44140625" style="279" customWidth="1"/>
    <col min="11271" max="11271" width="15" style="279" customWidth="1"/>
    <col min="11272" max="11272" width="14.6640625" style="279" customWidth="1"/>
    <col min="11273" max="11520" width="16.109375" style="279"/>
    <col min="11521" max="11525" width="16.109375" style="279" customWidth="1"/>
    <col min="11526" max="11526" width="14.44140625" style="279" customWidth="1"/>
    <col min="11527" max="11527" width="15" style="279" customWidth="1"/>
    <col min="11528" max="11528" width="14.6640625" style="279" customWidth="1"/>
    <col min="11529" max="11776" width="16.109375" style="279"/>
    <col min="11777" max="11781" width="16.109375" style="279" customWidth="1"/>
    <col min="11782" max="11782" width="14.44140625" style="279" customWidth="1"/>
    <col min="11783" max="11783" width="15" style="279" customWidth="1"/>
    <col min="11784" max="11784" width="14.6640625" style="279" customWidth="1"/>
    <col min="11785" max="12032" width="16.109375" style="279"/>
    <col min="12033" max="12037" width="16.109375" style="279" customWidth="1"/>
    <col min="12038" max="12038" width="14.44140625" style="279" customWidth="1"/>
    <col min="12039" max="12039" width="15" style="279" customWidth="1"/>
    <col min="12040" max="12040" width="14.6640625" style="279" customWidth="1"/>
    <col min="12041" max="12288" width="16.109375" style="279"/>
    <col min="12289" max="12293" width="16.109375" style="279" customWidth="1"/>
    <col min="12294" max="12294" width="14.44140625" style="279" customWidth="1"/>
    <col min="12295" max="12295" width="15" style="279" customWidth="1"/>
    <col min="12296" max="12296" width="14.6640625" style="279" customWidth="1"/>
    <col min="12297" max="12544" width="16.109375" style="279"/>
    <col min="12545" max="12549" width="16.109375" style="279" customWidth="1"/>
    <col min="12550" max="12550" width="14.44140625" style="279" customWidth="1"/>
    <col min="12551" max="12551" width="15" style="279" customWidth="1"/>
    <col min="12552" max="12552" width="14.6640625" style="279" customWidth="1"/>
    <col min="12553" max="12800" width="16.109375" style="279"/>
    <col min="12801" max="12805" width="16.109375" style="279" customWidth="1"/>
    <col min="12806" max="12806" width="14.44140625" style="279" customWidth="1"/>
    <col min="12807" max="12807" width="15" style="279" customWidth="1"/>
    <col min="12808" max="12808" width="14.6640625" style="279" customWidth="1"/>
    <col min="12809" max="13056" width="16.109375" style="279"/>
    <col min="13057" max="13061" width="16.109375" style="279" customWidth="1"/>
    <col min="13062" max="13062" width="14.44140625" style="279" customWidth="1"/>
    <col min="13063" max="13063" width="15" style="279" customWidth="1"/>
    <col min="13064" max="13064" width="14.6640625" style="279" customWidth="1"/>
    <col min="13065" max="13312" width="16.109375" style="279"/>
    <col min="13313" max="13317" width="16.109375" style="279" customWidth="1"/>
    <col min="13318" max="13318" width="14.44140625" style="279" customWidth="1"/>
    <col min="13319" max="13319" width="15" style="279" customWidth="1"/>
    <col min="13320" max="13320" width="14.6640625" style="279" customWidth="1"/>
    <col min="13321" max="13568" width="16.109375" style="279"/>
    <col min="13569" max="13573" width="16.109375" style="279" customWidth="1"/>
    <col min="13574" max="13574" width="14.44140625" style="279" customWidth="1"/>
    <col min="13575" max="13575" width="15" style="279" customWidth="1"/>
    <col min="13576" max="13576" width="14.6640625" style="279" customWidth="1"/>
    <col min="13577" max="13824" width="16.109375" style="279"/>
    <col min="13825" max="13829" width="16.109375" style="279" customWidth="1"/>
    <col min="13830" max="13830" width="14.44140625" style="279" customWidth="1"/>
    <col min="13831" max="13831" width="15" style="279" customWidth="1"/>
    <col min="13832" max="13832" width="14.6640625" style="279" customWidth="1"/>
    <col min="13833" max="14080" width="16.109375" style="279"/>
    <col min="14081" max="14085" width="16.109375" style="279" customWidth="1"/>
    <col min="14086" max="14086" width="14.44140625" style="279" customWidth="1"/>
    <col min="14087" max="14087" width="15" style="279" customWidth="1"/>
    <col min="14088" max="14088" width="14.6640625" style="279" customWidth="1"/>
    <col min="14089" max="14336" width="16.109375" style="279"/>
    <col min="14337" max="14341" width="16.109375" style="279" customWidth="1"/>
    <col min="14342" max="14342" width="14.44140625" style="279" customWidth="1"/>
    <col min="14343" max="14343" width="15" style="279" customWidth="1"/>
    <col min="14344" max="14344" width="14.6640625" style="279" customWidth="1"/>
    <col min="14345" max="14592" width="16.109375" style="279"/>
    <col min="14593" max="14597" width="16.109375" style="279" customWidth="1"/>
    <col min="14598" max="14598" width="14.44140625" style="279" customWidth="1"/>
    <col min="14599" max="14599" width="15" style="279" customWidth="1"/>
    <col min="14600" max="14600" width="14.6640625" style="279" customWidth="1"/>
    <col min="14601" max="14848" width="16.109375" style="279"/>
    <col min="14849" max="14853" width="16.109375" style="279" customWidth="1"/>
    <col min="14854" max="14854" width="14.44140625" style="279" customWidth="1"/>
    <col min="14855" max="14855" width="15" style="279" customWidth="1"/>
    <col min="14856" max="14856" width="14.6640625" style="279" customWidth="1"/>
    <col min="14857" max="15104" width="16.109375" style="279"/>
    <col min="15105" max="15109" width="16.109375" style="279" customWidth="1"/>
    <col min="15110" max="15110" width="14.44140625" style="279" customWidth="1"/>
    <col min="15111" max="15111" width="15" style="279" customWidth="1"/>
    <col min="15112" max="15112" width="14.6640625" style="279" customWidth="1"/>
    <col min="15113" max="15360" width="16.109375" style="279"/>
    <col min="15361" max="15365" width="16.109375" style="279" customWidth="1"/>
    <col min="15366" max="15366" width="14.44140625" style="279" customWidth="1"/>
    <col min="15367" max="15367" width="15" style="279" customWidth="1"/>
    <col min="15368" max="15368" width="14.6640625" style="279" customWidth="1"/>
    <col min="15369" max="15616" width="16.109375" style="279"/>
    <col min="15617" max="15621" width="16.109375" style="279" customWidth="1"/>
    <col min="15622" max="15622" width="14.44140625" style="279" customWidth="1"/>
    <col min="15623" max="15623" width="15" style="279" customWidth="1"/>
    <col min="15624" max="15624" width="14.6640625" style="279" customWidth="1"/>
    <col min="15625" max="15872" width="16.109375" style="279"/>
    <col min="15873" max="15877" width="16.109375" style="279" customWidth="1"/>
    <col min="15878" max="15878" width="14.44140625" style="279" customWidth="1"/>
    <col min="15879" max="15879" width="15" style="279" customWidth="1"/>
    <col min="15880" max="15880" width="14.6640625" style="279" customWidth="1"/>
    <col min="15881" max="16128" width="16.109375" style="279"/>
    <col min="16129" max="16133" width="16.109375" style="279" customWidth="1"/>
    <col min="16134" max="16134" width="14.44140625" style="279" customWidth="1"/>
    <col min="16135" max="16135" width="15" style="279" customWidth="1"/>
    <col min="16136" max="16136" width="14.6640625" style="279" customWidth="1"/>
    <col min="16137" max="16384" width="16.109375" style="279"/>
  </cols>
  <sheetData>
    <row r="1" spans="1:10" ht="20.399999999999999">
      <c r="A1" s="311" t="s">
        <v>0</v>
      </c>
      <c r="B1" s="311"/>
      <c r="C1" s="311"/>
      <c r="D1" s="311"/>
      <c r="E1" s="311"/>
      <c r="F1" s="311"/>
      <c r="G1" s="311"/>
      <c r="H1" s="311"/>
    </row>
    <row r="2" spans="1:10" ht="16.95" customHeight="1">
      <c r="A2" s="289" t="s">
        <v>1</v>
      </c>
      <c r="B2" s="290"/>
      <c r="C2" s="291"/>
      <c r="D2" s="291"/>
      <c r="E2" s="291"/>
      <c r="F2" s="291"/>
      <c r="G2" s="312" t="s">
        <v>2</v>
      </c>
      <c r="H2" s="312"/>
    </row>
    <row r="3" spans="1:10" ht="20.399999999999999" customHeight="1">
      <c r="A3" s="315" t="s">
        <v>3</v>
      </c>
      <c r="B3" s="313" t="s">
        <v>4</v>
      </c>
      <c r="C3" s="313"/>
      <c r="D3" s="313"/>
      <c r="E3" s="317" t="s">
        <v>5</v>
      </c>
      <c r="F3" s="319" t="s">
        <v>6</v>
      </c>
      <c r="G3" s="319" t="s">
        <v>7</v>
      </c>
      <c r="H3" s="321" t="s">
        <v>8</v>
      </c>
    </row>
    <row r="4" spans="1:10" ht="20.399999999999999" customHeight="1">
      <c r="A4" s="316"/>
      <c r="B4" s="82" t="s">
        <v>9</v>
      </c>
      <c r="C4" s="82" t="s">
        <v>10</v>
      </c>
      <c r="D4" s="82" t="s">
        <v>11</v>
      </c>
      <c r="E4" s="318"/>
      <c r="F4" s="320"/>
      <c r="G4" s="320"/>
      <c r="H4" s="322"/>
    </row>
    <row r="5" spans="1:10" ht="19.95" customHeight="1">
      <c r="A5" s="292" t="s">
        <v>12</v>
      </c>
      <c r="B5" s="293">
        <v>696393</v>
      </c>
      <c r="C5" s="293">
        <v>262805</v>
      </c>
      <c r="D5" s="293">
        <v>959198</v>
      </c>
      <c r="E5" s="293">
        <v>3465112</v>
      </c>
      <c r="F5" s="293">
        <v>92918</v>
      </c>
      <c r="G5" s="293">
        <v>680047</v>
      </c>
      <c r="H5" s="294">
        <v>2692147</v>
      </c>
      <c r="I5" s="300"/>
      <c r="J5" s="300"/>
    </row>
    <row r="6" spans="1:10" ht="19.95" customHeight="1">
      <c r="A6" s="292" t="s">
        <v>13</v>
      </c>
      <c r="B6" s="293">
        <v>175373</v>
      </c>
      <c r="C6" s="293">
        <v>82481</v>
      </c>
      <c r="D6" s="293">
        <v>257854</v>
      </c>
      <c r="E6" s="293">
        <v>1208420</v>
      </c>
      <c r="F6" s="293">
        <v>31467</v>
      </c>
      <c r="G6" s="293">
        <v>289037</v>
      </c>
      <c r="H6" s="294">
        <v>887917</v>
      </c>
      <c r="I6" s="300"/>
      <c r="J6" s="300"/>
    </row>
    <row r="7" spans="1:10" ht="19.95" customHeight="1">
      <c r="A7" s="292" t="s">
        <v>14</v>
      </c>
      <c r="B7" s="293">
        <v>183575</v>
      </c>
      <c r="C7" s="293">
        <v>89412</v>
      </c>
      <c r="D7" s="293">
        <v>272987</v>
      </c>
      <c r="E7" s="293">
        <v>810839</v>
      </c>
      <c r="F7" s="293">
        <v>36230</v>
      </c>
      <c r="G7" s="293">
        <v>399501</v>
      </c>
      <c r="H7" s="294">
        <v>375108</v>
      </c>
      <c r="I7" s="300"/>
      <c r="J7" s="300"/>
    </row>
    <row r="8" spans="1:10" ht="19.95" customHeight="1">
      <c r="A8" s="292" t="s">
        <v>15</v>
      </c>
      <c r="B8" s="293">
        <v>97988</v>
      </c>
      <c r="C8" s="293">
        <v>118607</v>
      </c>
      <c r="D8" s="293">
        <v>216595</v>
      </c>
      <c r="E8" s="293">
        <v>1157678</v>
      </c>
      <c r="F8" s="293">
        <v>170086</v>
      </c>
      <c r="G8" s="293">
        <v>655614</v>
      </c>
      <c r="H8" s="294">
        <v>331978</v>
      </c>
      <c r="I8" s="300"/>
      <c r="J8" s="300"/>
    </row>
    <row r="9" spans="1:10" ht="19.95" customHeight="1">
      <c r="A9" s="292" t="s">
        <v>16</v>
      </c>
      <c r="B9" s="293">
        <v>112644</v>
      </c>
      <c r="C9" s="293">
        <v>151537</v>
      </c>
      <c r="D9" s="293">
        <v>264181</v>
      </c>
      <c r="E9" s="293">
        <v>741494</v>
      </c>
      <c r="F9" s="293">
        <v>120312</v>
      </c>
      <c r="G9" s="293">
        <v>171148</v>
      </c>
      <c r="H9" s="294">
        <v>450034</v>
      </c>
      <c r="I9" s="300"/>
      <c r="J9" s="300"/>
    </row>
    <row r="10" spans="1:10" ht="19.95" customHeight="1">
      <c r="A10" s="292" t="s">
        <v>17</v>
      </c>
      <c r="B10" s="293">
        <v>160963</v>
      </c>
      <c r="C10" s="293">
        <v>264590</v>
      </c>
      <c r="D10" s="293">
        <v>425553</v>
      </c>
      <c r="E10" s="293">
        <v>1304965</v>
      </c>
      <c r="F10" s="293">
        <v>162345</v>
      </c>
      <c r="G10" s="293">
        <v>580606</v>
      </c>
      <c r="H10" s="294">
        <v>562014</v>
      </c>
      <c r="I10" s="300"/>
      <c r="J10" s="300"/>
    </row>
    <row r="11" spans="1:10" ht="19.95" customHeight="1">
      <c r="A11" s="292" t="s">
        <v>18</v>
      </c>
      <c r="B11" s="293">
        <v>252220</v>
      </c>
      <c r="C11" s="293">
        <v>385592</v>
      </c>
      <c r="D11" s="293">
        <v>637812</v>
      </c>
      <c r="E11" s="293">
        <v>1500712</v>
      </c>
      <c r="F11" s="293">
        <v>104047</v>
      </c>
      <c r="G11" s="293">
        <v>669476</v>
      </c>
      <c r="H11" s="294">
        <v>727189</v>
      </c>
      <c r="I11" s="300"/>
      <c r="J11" s="300"/>
    </row>
    <row r="12" spans="1:10" ht="19.95" customHeight="1">
      <c r="A12" s="292" t="s">
        <v>19</v>
      </c>
      <c r="B12" s="293">
        <v>41246</v>
      </c>
      <c r="C12" s="295">
        <v>83698</v>
      </c>
      <c r="D12" s="293">
        <v>124944</v>
      </c>
      <c r="E12" s="293">
        <v>505587</v>
      </c>
      <c r="F12" s="293">
        <v>25011</v>
      </c>
      <c r="G12" s="293">
        <v>332121</v>
      </c>
      <c r="H12" s="294">
        <v>148455</v>
      </c>
      <c r="I12" s="300"/>
      <c r="J12" s="300"/>
    </row>
    <row r="13" spans="1:10" ht="19.95" customHeight="1">
      <c r="A13" s="292" t="s">
        <v>20</v>
      </c>
      <c r="B13" s="293">
        <v>35202</v>
      </c>
      <c r="C13" s="293">
        <v>40372</v>
      </c>
      <c r="D13" s="293">
        <v>75574</v>
      </c>
      <c r="E13" s="293">
        <v>644989</v>
      </c>
      <c r="F13" s="293">
        <v>37236</v>
      </c>
      <c r="G13" s="293">
        <v>451225</v>
      </c>
      <c r="H13" s="294">
        <v>156528</v>
      </c>
      <c r="I13" s="300"/>
      <c r="J13" s="300"/>
    </row>
    <row r="14" spans="1:10" ht="19.95" customHeight="1">
      <c r="A14" s="292" t="s">
        <v>21</v>
      </c>
      <c r="B14" s="293">
        <v>42238</v>
      </c>
      <c r="C14" s="293">
        <v>56595</v>
      </c>
      <c r="D14" s="293">
        <v>98833</v>
      </c>
      <c r="E14" s="293">
        <v>391827</v>
      </c>
      <c r="F14" s="293">
        <v>46571</v>
      </c>
      <c r="G14" s="293">
        <v>196601</v>
      </c>
      <c r="H14" s="294">
        <v>148655</v>
      </c>
      <c r="I14" s="300"/>
      <c r="J14" s="300"/>
    </row>
    <row r="15" spans="1:10" ht="19.95" customHeight="1">
      <c r="A15" s="292" t="s">
        <v>22</v>
      </c>
      <c r="B15" s="293">
        <v>37012</v>
      </c>
      <c r="C15" s="293">
        <v>50362</v>
      </c>
      <c r="D15" s="293">
        <v>87374</v>
      </c>
      <c r="E15" s="293">
        <v>240549</v>
      </c>
      <c r="F15" s="293">
        <v>83627</v>
      </c>
      <c r="G15" s="293">
        <v>71691</v>
      </c>
      <c r="H15" s="294">
        <v>85231</v>
      </c>
      <c r="I15" s="300"/>
      <c r="J15" s="300"/>
    </row>
    <row r="16" spans="1:10" ht="19.95" customHeight="1">
      <c r="A16" s="292" t="s">
        <v>23</v>
      </c>
      <c r="B16" s="293">
        <v>84800</v>
      </c>
      <c r="C16" s="293">
        <v>122092</v>
      </c>
      <c r="D16" s="293">
        <v>206892</v>
      </c>
      <c r="E16" s="293">
        <v>1421783</v>
      </c>
      <c r="F16" s="293">
        <v>46810</v>
      </c>
      <c r="G16" s="293">
        <v>1055296</v>
      </c>
      <c r="H16" s="294">
        <v>319678</v>
      </c>
      <c r="I16" s="300"/>
      <c r="J16" s="300"/>
    </row>
    <row r="17" spans="1:10" ht="19.95" customHeight="1">
      <c r="A17" s="292" t="s">
        <v>24</v>
      </c>
      <c r="B17" s="293">
        <v>46680</v>
      </c>
      <c r="C17" s="293">
        <v>48999</v>
      </c>
      <c r="D17" s="293">
        <v>95679</v>
      </c>
      <c r="E17" s="293">
        <v>926106</v>
      </c>
      <c r="F17" s="293">
        <v>29617</v>
      </c>
      <c r="G17" s="293">
        <v>719933</v>
      </c>
      <c r="H17" s="294">
        <v>176557</v>
      </c>
      <c r="I17" s="300"/>
      <c r="J17" s="300"/>
    </row>
    <row r="18" spans="1:10" ht="19.95" customHeight="1">
      <c r="A18" s="292" t="s">
        <v>25</v>
      </c>
      <c r="B18" s="293">
        <v>28220</v>
      </c>
      <c r="C18" s="293">
        <v>23946</v>
      </c>
      <c r="D18" s="293">
        <v>52166</v>
      </c>
      <c r="E18" s="293">
        <v>109624</v>
      </c>
      <c r="F18" s="293">
        <v>20299</v>
      </c>
      <c r="G18" s="293">
        <v>32024</v>
      </c>
      <c r="H18" s="294">
        <v>57301</v>
      </c>
      <c r="I18" s="300"/>
      <c r="J18" s="300"/>
    </row>
    <row r="19" spans="1:10" ht="19.95" customHeight="1">
      <c r="A19" s="292" t="s">
        <v>26</v>
      </c>
      <c r="B19" s="293">
        <v>23197</v>
      </c>
      <c r="C19" s="293">
        <v>26749</v>
      </c>
      <c r="D19" s="293">
        <v>49946</v>
      </c>
      <c r="E19" s="293">
        <v>175018</v>
      </c>
      <c r="F19" s="293">
        <v>28000</v>
      </c>
      <c r="G19" s="293">
        <v>81490</v>
      </c>
      <c r="H19" s="294">
        <v>65528</v>
      </c>
      <c r="I19" s="300"/>
      <c r="J19" s="300"/>
    </row>
    <row r="20" spans="1:10" ht="19.95" customHeight="1">
      <c r="A20" s="292" t="s">
        <v>27</v>
      </c>
      <c r="B20" s="293">
        <v>46266</v>
      </c>
      <c r="C20" s="293">
        <v>45128</v>
      </c>
      <c r="D20" s="293">
        <v>46266</v>
      </c>
      <c r="E20" s="293">
        <v>202592</v>
      </c>
      <c r="F20" s="293">
        <v>62921</v>
      </c>
      <c r="G20" s="293">
        <v>21183</v>
      </c>
      <c r="H20" s="294">
        <v>118487</v>
      </c>
      <c r="I20" s="300"/>
      <c r="J20" s="300"/>
    </row>
    <row r="21" spans="1:10" ht="19.95" customHeight="1">
      <c r="A21" s="292" t="s">
        <v>28</v>
      </c>
      <c r="B21" s="293">
        <v>50440</v>
      </c>
      <c r="C21" s="293">
        <v>54187</v>
      </c>
      <c r="D21" s="293">
        <v>104627</v>
      </c>
      <c r="E21" s="293">
        <v>244299</v>
      </c>
      <c r="F21" s="293">
        <v>36350</v>
      </c>
      <c r="G21" s="293">
        <v>48881</v>
      </c>
      <c r="H21" s="294">
        <v>159068</v>
      </c>
      <c r="I21" s="300"/>
      <c r="J21" s="300"/>
    </row>
    <row r="22" spans="1:10" ht="19.95" customHeight="1">
      <c r="A22" s="296" t="s">
        <v>29</v>
      </c>
      <c r="B22" s="297">
        <v>2114457</v>
      </c>
      <c r="C22" s="297">
        <v>1862024</v>
      </c>
      <c r="D22" s="297">
        <v>3976481</v>
      </c>
      <c r="E22" s="298">
        <v>15051595</v>
      </c>
      <c r="F22" s="298">
        <v>1133846</v>
      </c>
      <c r="G22" s="298">
        <v>6455871</v>
      </c>
      <c r="H22" s="299">
        <v>7461878</v>
      </c>
      <c r="I22" s="300"/>
      <c r="J22" s="300"/>
    </row>
    <row r="23" spans="1:10" ht="24" customHeight="1">
      <c r="A23" s="314" t="s">
        <v>30</v>
      </c>
      <c r="B23" s="314"/>
      <c r="C23" s="314"/>
      <c r="D23" s="314"/>
      <c r="E23" s="314"/>
      <c r="F23" s="314"/>
      <c r="G23" s="314"/>
      <c r="H23" s="314"/>
    </row>
  </sheetData>
  <mergeCells count="9">
    <mergeCell ref="A1:H1"/>
    <mergeCell ref="G2:H2"/>
    <mergeCell ref="B3:D3"/>
    <mergeCell ref="A23:H23"/>
    <mergeCell ref="A3:A4"/>
    <mergeCell ref="E3:E4"/>
    <mergeCell ref="F3:F4"/>
    <mergeCell ref="G3:G4"/>
    <mergeCell ref="H3:H4"/>
  </mergeCells>
  <phoneticPr fontId="39" type="noConversion"/>
  <printOptions horizontalCentered="1"/>
  <pageMargins left="0.78680555555555598" right="0.78680555555555598" top="0.78680555555555598" bottom="0.78680555555555598" header="0.31458333333333299" footer="0.3145833333333329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9"/>
  <sheetViews>
    <sheetView workbookViewId="0">
      <selection activeCell="O6" sqref="O6"/>
    </sheetView>
  </sheetViews>
  <sheetFormatPr defaultColWidth="9" defaultRowHeight="14.4"/>
  <cols>
    <col min="1" max="1" width="14.88671875" customWidth="1"/>
    <col min="2" max="2" width="13.21875" customWidth="1"/>
    <col min="3" max="3" width="10.6640625" customWidth="1"/>
    <col min="4" max="4" width="18.33203125" customWidth="1"/>
    <col min="5" max="5" width="11.6640625" customWidth="1"/>
    <col min="6" max="6" width="12.6640625" customWidth="1"/>
    <col min="7" max="9" width="14.88671875" customWidth="1"/>
  </cols>
  <sheetData>
    <row r="1" spans="1:9" ht="20.399999999999999">
      <c r="A1" s="382" t="s">
        <v>183</v>
      </c>
      <c r="B1" s="382"/>
      <c r="C1" s="382"/>
      <c r="D1" s="382"/>
      <c r="E1" s="382"/>
      <c r="F1" s="382"/>
      <c r="G1" s="382"/>
      <c r="H1" s="382"/>
      <c r="I1" s="382"/>
    </row>
    <row r="2" spans="1:9" ht="20.399999999999999">
      <c r="A2" s="238" t="s">
        <v>184</v>
      </c>
      <c r="B2" s="239"/>
      <c r="C2" s="239"/>
      <c r="D2" s="239"/>
      <c r="E2" s="239"/>
      <c r="F2" s="239"/>
      <c r="G2" s="239"/>
      <c r="H2" s="239"/>
      <c r="I2" s="239"/>
    </row>
    <row r="3" spans="1:9" ht="36" customHeight="1">
      <c r="A3" s="356" t="str">
        <f>[2]成果表!A3</f>
        <v>河   系</v>
      </c>
      <c r="B3" s="354" t="s">
        <v>185</v>
      </c>
      <c r="C3" s="354"/>
      <c r="D3" s="354"/>
      <c r="E3" s="354"/>
      <c r="F3" s="354" t="s">
        <v>186</v>
      </c>
      <c r="G3" s="354"/>
      <c r="H3" s="354"/>
      <c r="I3" s="367"/>
    </row>
    <row r="4" spans="1:9" ht="36" customHeight="1">
      <c r="A4" s="377"/>
      <c r="B4" s="59" t="s">
        <v>187</v>
      </c>
      <c r="C4" s="19" t="s">
        <v>188</v>
      </c>
      <c r="D4" s="59" t="s">
        <v>189</v>
      </c>
      <c r="E4" s="19" t="s">
        <v>190</v>
      </c>
      <c r="F4" s="59" t="s">
        <v>191</v>
      </c>
      <c r="G4" s="19" t="s">
        <v>192</v>
      </c>
      <c r="H4" s="59" t="s">
        <v>193</v>
      </c>
      <c r="I4" s="20" t="s">
        <v>194</v>
      </c>
    </row>
    <row r="5" spans="1:9" ht="43.95" customHeight="1">
      <c r="A5" s="60" t="s">
        <v>195</v>
      </c>
      <c r="B5" s="240" t="s">
        <v>196</v>
      </c>
      <c r="C5" s="240">
        <v>146</v>
      </c>
      <c r="D5" s="240" t="s">
        <v>197</v>
      </c>
      <c r="E5" s="241">
        <v>191</v>
      </c>
      <c r="F5" s="240" t="s">
        <v>198</v>
      </c>
      <c r="G5" s="240">
        <v>7823</v>
      </c>
      <c r="H5" s="240" t="s">
        <v>199</v>
      </c>
      <c r="I5" s="244">
        <v>13700</v>
      </c>
    </row>
    <row r="6" spans="1:9" ht="43.95" customHeight="1">
      <c r="A6" s="60" t="s">
        <v>96</v>
      </c>
      <c r="B6" s="240" t="s">
        <v>200</v>
      </c>
      <c r="C6" s="240">
        <v>27220</v>
      </c>
      <c r="D6" s="240" t="s">
        <v>201</v>
      </c>
      <c r="E6" s="241">
        <v>99071</v>
      </c>
      <c r="F6" s="240" t="s">
        <v>200</v>
      </c>
      <c r="G6" s="240">
        <v>37429</v>
      </c>
      <c r="H6" s="240" t="s">
        <v>202</v>
      </c>
      <c r="I6" s="244">
        <v>107116</v>
      </c>
    </row>
    <row r="7" spans="1:9" ht="43.95" customHeight="1">
      <c r="A7" s="60" t="s">
        <v>106</v>
      </c>
      <c r="B7" s="240" t="s">
        <v>203</v>
      </c>
      <c r="C7" s="240" t="s">
        <v>203</v>
      </c>
      <c r="D7" s="240" t="s">
        <v>203</v>
      </c>
      <c r="E7" s="241" t="s">
        <v>203</v>
      </c>
      <c r="F7" s="240" t="s">
        <v>204</v>
      </c>
      <c r="G7" s="240">
        <v>135</v>
      </c>
      <c r="H7" s="240" t="s">
        <v>202</v>
      </c>
      <c r="I7" s="244">
        <v>1041</v>
      </c>
    </row>
    <row r="8" spans="1:9" ht="43.95" customHeight="1">
      <c r="A8" s="60" t="s">
        <v>107</v>
      </c>
      <c r="B8" s="240" t="s">
        <v>205</v>
      </c>
      <c r="C8" s="240">
        <v>2281</v>
      </c>
      <c r="D8" s="240" t="s">
        <v>206</v>
      </c>
      <c r="E8" s="241">
        <v>11015</v>
      </c>
      <c r="F8" s="240" t="s">
        <v>205</v>
      </c>
      <c r="G8" s="240">
        <v>4554</v>
      </c>
      <c r="H8" s="240" t="s">
        <v>207</v>
      </c>
      <c r="I8" s="244">
        <v>19452</v>
      </c>
    </row>
    <row r="9" spans="1:9" ht="43.95" customHeight="1">
      <c r="A9" s="64" t="s">
        <v>208</v>
      </c>
      <c r="B9" s="242"/>
      <c r="C9" s="242">
        <v>29647</v>
      </c>
      <c r="D9" s="242"/>
      <c r="E9" s="243">
        <v>110277</v>
      </c>
      <c r="F9" s="242"/>
      <c r="G9" s="242">
        <v>49941</v>
      </c>
      <c r="H9" s="242"/>
      <c r="I9" s="245">
        <v>141309</v>
      </c>
    </row>
  </sheetData>
  <mergeCells count="4">
    <mergeCell ref="A1:I1"/>
    <mergeCell ref="B3:E3"/>
    <mergeCell ref="F3:I3"/>
    <mergeCell ref="A3:A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3"/>
  <sheetViews>
    <sheetView topLeftCell="A4" workbookViewId="0">
      <selection activeCell="O5" sqref="O5"/>
    </sheetView>
  </sheetViews>
  <sheetFormatPr defaultColWidth="9" defaultRowHeight="14.4"/>
  <cols>
    <col min="2" max="12" width="11" customWidth="1"/>
  </cols>
  <sheetData>
    <row r="1" spans="1:12" ht="20.399999999999999">
      <c r="A1" s="383" t="s">
        <v>209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2" ht="21" customHeight="1">
      <c r="A2" s="231" t="s">
        <v>210</v>
      </c>
      <c r="B2" s="231"/>
      <c r="C2" s="231"/>
      <c r="D2" s="231"/>
      <c r="E2" s="231"/>
      <c r="F2" s="231"/>
      <c r="G2" s="231"/>
      <c r="H2" s="231"/>
      <c r="I2" s="231"/>
      <c r="J2" s="231"/>
      <c r="K2" s="384" t="s">
        <v>161</v>
      </c>
      <c r="L2" s="384"/>
    </row>
    <row r="3" spans="1:12" ht="7.95" customHeight="1">
      <c r="A3" s="385" t="s">
        <v>211</v>
      </c>
      <c r="B3" s="391" t="s">
        <v>212</v>
      </c>
      <c r="C3" s="391"/>
      <c r="D3" s="387" t="s">
        <v>213</v>
      </c>
      <c r="E3" s="387" t="s">
        <v>214</v>
      </c>
      <c r="F3" s="387"/>
      <c r="G3" s="387"/>
      <c r="H3" s="387"/>
      <c r="I3" s="387"/>
      <c r="J3" s="387"/>
      <c r="K3" s="387" t="s">
        <v>215</v>
      </c>
      <c r="L3" s="389" t="s">
        <v>216</v>
      </c>
    </row>
    <row r="4" spans="1:12" ht="19.95" customHeight="1">
      <c r="A4" s="386"/>
      <c r="B4" s="392"/>
      <c r="C4" s="392"/>
      <c r="D4" s="388"/>
      <c r="E4" s="388"/>
      <c r="F4" s="388"/>
      <c r="G4" s="388"/>
      <c r="H4" s="388"/>
      <c r="I4" s="388"/>
      <c r="J4" s="388"/>
      <c r="K4" s="388"/>
      <c r="L4" s="390"/>
    </row>
    <row r="5" spans="1:12" ht="33" customHeight="1">
      <c r="A5" s="386"/>
      <c r="B5" s="232" t="s">
        <v>217</v>
      </c>
      <c r="C5" s="232" t="s">
        <v>218</v>
      </c>
      <c r="D5" s="388"/>
      <c r="E5" s="233" t="s">
        <v>219</v>
      </c>
      <c r="F5" s="233" t="s">
        <v>220</v>
      </c>
      <c r="G5" s="233" t="s">
        <v>221</v>
      </c>
      <c r="H5" s="233" t="s">
        <v>222</v>
      </c>
      <c r="I5" s="233" t="s">
        <v>223</v>
      </c>
      <c r="J5" s="233" t="s">
        <v>224</v>
      </c>
      <c r="K5" s="388"/>
      <c r="L5" s="390"/>
    </row>
    <row r="6" spans="1:12" ht="19.95" customHeight="1">
      <c r="A6" s="234" t="s">
        <v>12</v>
      </c>
      <c r="B6" s="76">
        <v>1304</v>
      </c>
      <c r="C6" s="76">
        <v>532.70000000000005</v>
      </c>
      <c r="D6" s="63">
        <v>8685.8956575258198</v>
      </c>
      <c r="E6" s="63">
        <v>3505.7150271</v>
      </c>
      <c r="F6" s="63">
        <v>1724.14542090796</v>
      </c>
      <c r="G6" s="63">
        <v>4036</v>
      </c>
      <c r="H6" s="235">
        <v>291.95774697266103</v>
      </c>
      <c r="I6" s="63">
        <v>9557.8181949806294</v>
      </c>
      <c r="J6" s="63">
        <v>9265.8604480079593</v>
      </c>
      <c r="K6" s="63">
        <v>5242.9017946355798</v>
      </c>
      <c r="L6" s="71">
        <v>12708.854310898199</v>
      </c>
    </row>
    <row r="7" spans="1:12" ht="19.95" customHeight="1">
      <c r="A7" s="234" t="s">
        <v>225</v>
      </c>
      <c r="B7" s="76">
        <v>222</v>
      </c>
      <c r="C7" s="76">
        <v>175.6</v>
      </c>
      <c r="D7" s="63">
        <v>277</v>
      </c>
      <c r="E7" s="63">
        <v>1957.426438</v>
      </c>
      <c r="F7" s="63">
        <v>377.78974261294701</v>
      </c>
      <c r="G7" s="63">
        <v>877</v>
      </c>
      <c r="H7" s="235">
        <v>50.957007324052903</v>
      </c>
      <c r="I7" s="63">
        <v>3263.173187937</v>
      </c>
      <c r="J7" s="63">
        <v>3212.2161806129502</v>
      </c>
      <c r="K7" s="63">
        <v>1141.45281982906</v>
      </c>
      <c r="L7" s="71">
        <v>2347.7633607838802</v>
      </c>
    </row>
    <row r="8" spans="1:12" ht="19.95" customHeight="1">
      <c r="A8" s="234" t="s">
        <v>14</v>
      </c>
      <c r="B8" s="76">
        <v>764</v>
      </c>
      <c r="C8" s="76"/>
      <c r="D8" s="63">
        <v>3829.1230381365399</v>
      </c>
      <c r="E8" s="63"/>
      <c r="F8" s="63"/>
      <c r="G8" s="63"/>
      <c r="H8" s="235"/>
      <c r="I8" s="63"/>
      <c r="J8" s="63"/>
      <c r="K8" s="63"/>
      <c r="L8" s="71">
        <v>3829.1230381365399</v>
      </c>
    </row>
    <row r="9" spans="1:12" ht="19.95" customHeight="1">
      <c r="A9" s="234" t="s">
        <v>226</v>
      </c>
      <c r="B9" s="76">
        <v>429</v>
      </c>
      <c r="C9" s="76">
        <v>359.6</v>
      </c>
      <c r="D9" s="63">
        <v>474</v>
      </c>
      <c r="E9" s="63">
        <v>2094.0074319999999</v>
      </c>
      <c r="F9" s="63">
        <v>1185.36915278331</v>
      </c>
      <c r="G9" s="63">
        <v>1161</v>
      </c>
      <c r="H9" s="235">
        <v>142.20511875</v>
      </c>
      <c r="I9" s="63">
        <v>4582.5817035333102</v>
      </c>
      <c r="J9" s="63">
        <v>4440.3765847833101</v>
      </c>
      <c r="K9" s="63">
        <v>1990.75840694832</v>
      </c>
      <c r="L9" s="71">
        <v>2923.6181778349901</v>
      </c>
    </row>
    <row r="10" spans="1:12" ht="19.95" customHeight="1">
      <c r="A10" s="234" t="s">
        <v>227</v>
      </c>
      <c r="B10" s="76">
        <v>1159</v>
      </c>
      <c r="C10" s="76">
        <v>276.10000000000002</v>
      </c>
      <c r="D10" s="63">
        <v>4550.3063016272399</v>
      </c>
      <c r="E10" s="63">
        <v>2228.8027740000002</v>
      </c>
      <c r="F10" s="63">
        <v>372.35313074940501</v>
      </c>
      <c r="G10" s="63">
        <v>641</v>
      </c>
      <c r="H10" s="235">
        <v>153.839251504549</v>
      </c>
      <c r="I10" s="63">
        <v>3395.99515625395</v>
      </c>
      <c r="J10" s="63">
        <v>3242.1559047494002</v>
      </c>
      <c r="K10" s="63">
        <v>901.64719152458304</v>
      </c>
      <c r="L10" s="71">
        <v>6890.8150148520599</v>
      </c>
    </row>
    <row r="11" spans="1:12" ht="19.95" customHeight="1">
      <c r="A11" s="234" t="s">
        <v>228</v>
      </c>
      <c r="B11" s="76">
        <v>1034</v>
      </c>
      <c r="C11" s="76">
        <v>823.5</v>
      </c>
      <c r="D11" s="63">
        <v>2031.3769184916</v>
      </c>
      <c r="E11" s="63">
        <v>5767.3939190999999</v>
      </c>
      <c r="F11" s="63">
        <v>2909.4511169344</v>
      </c>
      <c r="G11" s="63">
        <v>1378</v>
      </c>
      <c r="H11" s="235">
        <v>274.34215439828802</v>
      </c>
      <c r="I11" s="63">
        <v>10329.1871904327</v>
      </c>
      <c r="J11" s="63">
        <v>10054.8450360344</v>
      </c>
      <c r="K11" s="63">
        <v>3414.6157818540801</v>
      </c>
      <c r="L11" s="71">
        <v>8671.6061726719199</v>
      </c>
    </row>
    <row r="12" spans="1:12" ht="19.95" customHeight="1">
      <c r="A12" s="234" t="s">
        <v>229</v>
      </c>
      <c r="B12" s="76">
        <v>1501</v>
      </c>
      <c r="C12" s="76">
        <v>621.5</v>
      </c>
      <c r="D12" s="63">
        <v>6077.6017961540101</v>
      </c>
      <c r="E12" s="63">
        <v>5397.1047239999998</v>
      </c>
      <c r="F12" s="63">
        <v>2803.5078911494902</v>
      </c>
      <c r="G12" s="63">
        <v>2054</v>
      </c>
      <c r="H12" s="235">
        <v>196.728140625435</v>
      </c>
      <c r="I12" s="63">
        <v>10451.3407557749</v>
      </c>
      <c r="J12" s="63">
        <v>10254.612615149499</v>
      </c>
      <c r="K12" s="63">
        <v>4016.4555238046401</v>
      </c>
      <c r="L12" s="71">
        <v>12315.7588874989</v>
      </c>
    </row>
    <row r="13" spans="1:12" ht="19.95" customHeight="1">
      <c r="A13" s="234" t="s">
        <v>230</v>
      </c>
      <c r="B13" s="76">
        <v>1222</v>
      </c>
      <c r="C13" s="76"/>
      <c r="D13" s="63">
        <v>5808.4194997094</v>
      </c>
      <c r="E13" s="63"/>
      <c r="F13" s="63"/>
      <c r="G13" s="63"/>
      <c r="H13" s="235"/>
      <c r="I13" s="63"/>
      <c r="J13" s="63"/>
      <c r="K13" s="63"/>
      <c r="L13" s="71">
        <v>5808.4194997094</v>
      </c>
    </row>
    <row r="14" spans="1:12" ht="19.95" customHeight="1">
      <c r="A14" s="234" t="s">
        <v>231</v>
      </c>
      <c r="B14" s="76">
        <v>1967</v>
      </c>
      <c r="C14" s="76"/>
      <c r="D14" s="63">
        <v>6902.50727094578</v>
      </c>
      <c r="E14" s="63"/>
      <c r="F14" s="63"/>
      <c r="G14" s="63"/>
      <c r="H14" s="235"/>
      <c r="I14" s="63"/>
      <c r="J14" s="63"/>
      <c r="K14" s="63"/>
      <c r="L14" s="71">
        <v>6902.50727094578</v>
      </c>
    </row>
    <row r="15" spans="1:12" ht="19.95" customHeight="1">
      <c r="A15" s="234" t="s">
        <v>232</v>
      </c>
      <c r="B15" s="76">
        <v>919</v>
      </c>
      <c r="C15" s="76"/>
      <c r="D15" s="63">
        <v>2115.2979241069402</v>
      </c>
      <c r="E15" s="63"/>
      <c r="F15" s="63"/>
      <c r="G15" s="63"/>
      <c r="H15" s="235"/>
      <c r="I15" s="63"/>
      <c r="J15" s="63"/>
      <c r="K15" s="63"/>
      <c r="L15" s="71">
        <v>2115.2979241069402</v>
      </c>
    </row>
    <row r="16" spans="1:12" ht="19.95" customHeight="1">
      <c r="A16" s="234" t="s">
        <v>233</v>
      </c>
      <c r="B16" s="76">
        <v>1777</v>
      </c>
      <c r="C16" s="76"/>
      <c r="D16" s="63">
        <v>3039.1702956143099</v>
      </c>
      <c r="E16" s="63"/>
      <c r="F16" s="63"/>
      <c r="G16" s="63"/>
      <c r="H16" s="235"/>
      <c r="I16" s="63"/>
      <c r="J16" s="63"/>
      <c r="K16" s="63"/>
      <c r="L16" s="71">
        <v>3039.1702956143099</v>
      </c>
    </row>
    <row r="17" spans="1:12" ht="19.95" customHeight="1">
      <c r="A17" s="234" t="s">
        <v>234</v>
      </c>
      <c r="B17" s="76">
        <v>2025</v>
      </c>
      <c r="C17" s="76"/>
      <c r="D17" s="63">
        <v>14257.8053992776</v>
      </c>
      <c r="E17" s="63"/>
      <c r="F17" s="63"/>
      <c r="G17" s="63"/>
      <c r="H17" s="235"/>
      <c r="I17" s="63"/>
      <c r="J17" s="63"/>
      <c r="K17" s="63"/>
      <c r="L17" s="71">
        <v>14257.8053992776</v>
      </c>
    </row>
    <row r="18" spans="1:12" ht="19.95" customHeight="1">
      <c r="A18" s="234" t="s">
        <v>235</v>
      </c>
      <c r="B18" s="76">
        <v>1508</v>
      </c>
      <c r="C18" s="76"/>
      <c r="D18" s="63">
        <v>2572.0155549802298</v>
      </c>
      <c r="E18" s="63"/>
      <c r="F18" s="63"/>
      <c r="G18" s="63"/>
      <c r="H18" s="235"/>
      <c r="I18" s="63"/>
      <c r="J18" s="63"/>
      <c r="K18" s="63"/>
      <c r="L18" s="71">
        <v>2572.0155549802298</v>
      </c>
    </row>
    <row r="19" spans="1:12" ht="19.95" customHeight="1">
      <c r="A19" s="234" t="s">
        <v>236</v>
      </c>
      <c r="B19" s="76">
        <v>966</v>
      </c>
      <c r="C19" s="76"/>
      <c r="D19" s="63">
        <v>1444.25482973762</v>
      </c>
      <c r="E19" s="63"/>
      <c r="F19" s="63"/>
      <c r="G19" s="63"/>
      <c r="H19" s="235"/>
      <c r="I19" s="63"/>
      <c r="J19" s="63"/>
      <c r="K19" s="63"/>
      <c r="L19" s="71">
        <v>1444.25482973762</v>
      </c>
    </row>
    <row r="20" spans="1:12" ht="19.95" customHeight="1">
      <c r="A20" s="234" t="s">
        <v>237</v>
      </c>
      <c r="B20" s="76">
        <v>1211</v>
      </c>
      <c r="C20" s="76"/>
      <c r="D20" s="63">
        <v>2403.1868472050301</v>
      </c>
      <c r="E20" s="63"/>
      <c r="F20" s="63"/>
      <c r="G20" s="63"/>
      <c r="H20" s="235"/>
      <c r="I20" s="63"/>
      <c r="J20" s="63"/>
      <c r="K20" s="63"/>
      <c r="L20" s="71">
        <v>2403.1868472050301</v>
      </c>
    </row>
    <row r="21" spans="1:12" ht="19.95" customHeight="1">
      <c r="A21" s="234" t="s">
        <v>238</v>
      </c>
      <c r="B21" s="76">
        <v>1421</v>
      </c>
      <c r="C21" s="76"/>
      <c r="D21" s="63">
        <v>2107.0149999999999</v>
      </c>
      <c r="E21" s="63"/>
      <c r="F21" s="63"/>
      <c r="G21" s="63"/>
      <c r="H21" s="235"/>
      <c r="I21" s="63"/>
      <c r="J21" s="63"/>
      <c r="K21" s="63"/>
      <c r="L21" s="71">
        <v>2107.0149999999999</v>
      </c>
    </row>
    <row r="22" spans="1:12" ht="19.95" customHeight="1">
      <c r="A22" s="234" t="s">
        <v>239</v>
      </c>
      <c r="B22" s="76">
        <v>865</v>
      </c>
      <c r="C22" s="76"/>
      <c r="D22" s="63">
        <v>939.56023284560104</v>
      </c>
      <c r="E22" s="63"/>
      <c r="F22" s="63"/>
      <c r="G22" s="63"/>
      <c r="H22" s="235"/>
      <c r="I22" s="63"/>
      <c r="J22" s="63"/>
      <c r="K22" s="63"/>
      <c r="L22" s="71">
        <v>939.56023284560104</v>
      </c>
    </row>
    <row r="23" spans="1:12" ht="19.95" customHeight="1">
      <c r="A23" s="236" t="s">
        <v>240</v>
      </c>
      <c r="B23" s="80">
        <v>20294</v>
      </c>
      <c r="C23" s="80">
        <v>2789</v>
      </c>
      <c r="D23" s="67">
        <v>67514.536566357696</v>
      </c>
      <c r="E23" s="67">
        <v>20950.450314199999</v>
      </c>
      <c r="F23" s="67">
        <v>9372.6164551375205</v>
      </c>
      <c r="G23" s="67">
        <v>10147</v>
      </c>
      <c r="H23" s="237">
        <v>1110.02941957499</v>
      </c>
      <c r="I23" s="67">
        <v>41580.096188912503</v>
      </c>
      <c r="J23" s="67">
        <v>40470.0667693375</v>
      </c>
      <c r="K23" s="67">
        <v>16707.8315185963</v>
      </c>
      <c r="L23" s="72">
        <v>91276.771817098997</v>
      </c>
    </row>
  </sheetData>
  <mergeCells count="8">
    <mergeCell ref="A1:L1"/>
    <mergeCell ref="K2:L2"/>
    <mergeCell ref="A3:A5"/>
    <mergeCell ref="D3:D5"/>
    <mergeCell ref="K3:K5"/>
    <mergeCell ref="L3:L5"/>
    <mergeCell ref="B3:C4"/>
    <mergeCell ref="E3:J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3"/>
  <sheetViews>
    <sheetView workbookViewId="0">
      <selection activeCell="Q20" sqref="Q20"/>
    </sheetView>
  </sheetViews>
  <sheetFormatPr defaultColWidth="9" defaultRowHeight="14.4"/>
  <cols>
    <col min="1" max="1" width="13.77734375" customWidth="1"/>
    <col min="3" max="3" width="13.6640625" customWidth="1"/>
    <col min="5" max="5" width="7.6640625" customWidth="1"/>
    <col min="6" max="6" width="7.77734375" customWidth="1"/>
    <col min="7" max="7" width="7" customWidth="1"/>
    <col min="9" max="9" width="7.44140625" customWidth="1"/>
    <col min="10" max="10" width="7.109375" customWidth="1"/>
    <col min="11" max="11" width="7.44140625" customWidth="1"/>
    <col min="13" max="13" width="11.88671875" customWidth="1"/>
    <col min="14" max="14" width="6.88671875" customWidth="1"/>
  </cols>
  <sheetData>
    <row r="1" spans="1:14" ht="20.399999999999999">
      <c r="A1" s="383" t="s">
        <v>241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>
      <c r="A2" s="214" t="s">
        <v>242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400" t="s">
        <v>243</v>
      </c>
      <c r="N2" s="400"/>
    </row>
    <row r="3" spans="1:14" ht="19.95" customHeight="1">
      <c r="A3" s="401" t="s">
        <v>82</v>
      </c>
      <c r="B3" s="402"/>
      <c r="C3" s="402"/>
      <c r="D3" s="403" t="s">
        <v>244</v>
      </c>
      <c r="E3" s="404"/>
      <c r="F3" s="396" t="s">
        <v>245</v>
      </c>
      <c r="G3" s="396" t="s">
        <v>214</v>
      </c>
      <c r="H3" s="405"/>
      <c r="I3" s="405"/>
      <c r="J3" s="405"/>
      <c r="K3" s="405"/>
      <c r="L3" s="405"/>
      <c r="M3" s="396" t="s">
        <v>246</v>
      </c>
      <c r="N3" s="398" t="s">
        <v>247</v>
      </c>
    </row>
    <row r="4" spans="1:14" ht="33" customHeight="1">
      <c r="A4" s="215" t="s">
        <v>85</v>
      </c>
      <c r="B4" s="216" t="s">
        <v>86</v>
      </c>
      <c r="C4" s="216" t="s">
        <v>87</v>
      </c>
      <c r="D4" s="217" t="s">
        <v>248</v>
      </c>
      <c r="E4" s="94" t="s">
        <v>249</v>
      </c>
      <c r="F4" s="397"/>
      <c r="G4" s="94" t="s">
        <v>250</v>
      </c>
      <c r="H4" s="94" t="s">
        <v>251</v>
      </c>
      <c r="I4" s="94" t="s">
        <v>252</v>
      </c>
      <c r="J4" s="94" t="s">
        <v>253</v>
      </c>
      <c r="K4" s="94" t="s">
        <v>254</v>
      </c>
      <c r="L4" s="94" t="s">
        <v>255</v>
      </c>
      <c r="M4" s="397"/>
      <c r="N4" s="399"/>
    </row>
    <row r="5" spans="1:14" ht="19.95" customHeight="1">
      <c r="A5" s="218" t="s">
        <v>90</v>
      </c>
      <c r="B5" s="219"/>
      <c r="C5" s="219"/>
      <c r="D5" s="220">
        <v>7677</v>
      </c>
      <c r="E5" s="221"/>
      <c r="F5" s="3">
        <v>13691.4200868636</v>
      </c>
      <c r="G5" s="3"/>
      <c r="H5" s="3"/>
      <c r="I5" s="3"/>
      <c r="J5" s="3"/>
      <c r="K5" s="3"/>
      <c r="L5" s="3"/>
      <c r="M5" s="3"/>
      <c r="N5" s="229">
        <v>13691.4200868636</v>
      </c>
    </row>
    <row r="6" spans="1:14" ht="19.95" customHeight="1">
      <c r="A6" s="218"/>
      <c r="B6" s="219" t="s">
        <v>91</v>
      </c>
      <c r="C6" s="219"/>
      <c r="D6" s="222">
        <v>15</v>
      </c>
      <c r="E6" s="221"/>
      <c r="F6" s="3">
        <v>29.397520457253101</v>
      </c>
      <c r="G6" s="3"/>
      <c r="H6" s="3"/>
      <c r="I6" s="3"/>
      <c r="J6" s="3"/>
      <c r="K6" s="3"/>
      <c r="L6" s="3"/>
      <c r="M6" s="3"/>
      <c r="N6" s="229">
        <v>29.397520457253101</v>
      </c>
    </row>
    <row r="7" spans="1:14" ht="19.95" customHeight="1">
      <c r="A7" s="218"/>
      <c r="B7" s="219" t="s">
        <v>92</v>
      </c>
      <c r="C7" s="219"/>
      <c r="D7" s="223">
        <v>1248</v>
      </c>
      <c r="E7" s="221"/>
      <c r="F7" s="3">
        <v>2477.8873131728201</v>
      </c>
      <c r="G7" s="3"/>
      <c r="H7" s="3"/>
      <c r="I7" s="3"/>
      <c r="J7" s="3"/>
      <c r="K7" s="3"/>
      <c r="L7" s="3"/>
      <c r="M7" s="3"/>
      <c r="N7" s="229">
        <v>2477.8873131728201</v>
      </c>
    </row>
    <row r="8" spans="1:14" ht="19.95" customHeight="1">
      <c r="A8" s="218"/>
      <c r="B8" s="219" t="s">
        <v>93</v>
      </c>
      <c r="C8" s="219"/>
      <c r="D8" s="223">
        <v>4199</v>
      </c>
      <c r="E8" s="221"/>
      <c r="F8" s="3">
        <v>6555.3924180068498</v>
      </c>
      <c r="G8" s="3"/>
      <c r="H8" s="3"/>
      <c r="I8" s="3"/>
      <c r="J8" s="3"/>
      <c r="K8" s="3"/>
      <c r="L8" s="3"/>
      <c r="M8" s="3"/>
      <c r="N8" s="229">
        <v>6555.3924180068498</v>
      </c>
    </row>
    <row r="9" spans="1:14" ht="19.95" customHeight="1">
      <c r="A9" s="218"/>
      <c r="B9" s="219" t="s">
        <v>94</v>
      </c>
      <c r="C9" s="219"/>
      <c r="D9" s="223">
        <v>1205</v>
      </c>
      <c r="E9" s="221"/>
      <c r="F9" s="3">
        <v>1983.6748465641001</v>
      </c>
      <c r="G9" s="3"/>
      <c r="H9" s="3"/>
      <c r="I9" s="3"/>
      <c r="J9" s="3"/>
      <c r="K9" s="3"/>
      <c r="L9" s="3"/>
      <c r="M9" s="3"/>
      <c r="N9" s="229">
        <v>1983.6748465641001</v>
      </c>
    </row>
    <row r="10" spans="1:14" ht="19.95" customHeight="1">
      <c r="A10" s="218"/>
      <c r="B10" s="219" t="s">
        <v>95</v>
      </c>
      <c r="C10" s="219"/>
      <c r="D10" s="224">
        <v>1010</v>
      </c>
      <c r="E10" s="221"/>
      <c r="F10" s="3">
        <v>2645.0679886626099</v>
      </c>
      <c r="G10" s="3"/>
      <c r="H10" s="3"/>
      <c r="I10" s="3"/>
      <c r="J10" s="3"/>
      <c r="K10" s="3"/>
      <c r="L10" s="3"/>
      <c r="M10" s="3"/>
      <c r="N10" s="229">
        <v>2645.0679886626099</v>
      </c>
    </row>
    <row r="11" spans="1:14" ht="19.95" customHeight="1">
      <c r="A11" s="218" t="s">
        <v>96</v>
      </c>
      <c r="B11" s="219"/>
      <c r="C11" s="219"/>
      <c r="D11" s="225">
        <v>10209</v>
      </c>
      <c r="E11" s="221">
        <v>2789</v>
      </c>
      <c r="F11" s="3">
        <v>45045.688828783903</v>
      </c>
      <c r="G11" s="3">
        <v>20950.450314199999</v>
      </c>
      <c r="H11" s="3">
        <v>9372.6164551375205</v>
      </c>
      <c r="I11" s="3">
        <v>10147</v>
      </c>
      <c r="J11" s="3">
        <v>1110.02941957499</v>
      </c>
      <c r="K11" s="3">
        <v>41580.096188912503</v>
      </c>
      <c r="L11" s="3">
        <v>40470.0667693375</v>
      </c>
      <c r="M11" s="3">
        <v>16707.8315185963</v>
      </c>
      <c r="N11" s="229">
        <v>68807.924079525197</v>
      </c>
    </row>
    <row r="12" spans="1:14" ht="19.95" customHeight="1">
      <c r="A12" s="218"/>
      <c r="B12" s="219" t="s">
        <v>97</v>
      </c>
      <c r="C12" s="219"/>
      <c r="D12" s="3">
        <v>1615</v>
      </c>
      <c r="E12" s="221"/>
      <c r="F12" s="3">
        <v>4694.5719824688404</v>
      </c>
      <c r="G12" s="3"/>
      <c r="H12" s="3"/>
      <c r="I12" s="3"/>
      <c r="J12" s="3"/>
      <c r="K12" s="3"/>
      <c r="L12" s="3"/>
      <c r="M12" s="3"/>
      <c r="N12" s="229">
        <v>4694.5719824688404</v>
      </c>
    </row>
    <row r="13" spans="1:14" ht="19.95" customHeight="1">
      <c r="A13" s="218"/>
      <c r="B13" s="219" t="s">
        <v>98</v>
      </c>
      <c r="C13" s="219"/>
      <c r="D13" s="225">
        <v>5718</v>
      </c>
      <c r="E13" s="3">
        <v>1667.7</v>
      </c>
      <c r="F13" s="3">
        <v>29922.6018775386</v>
      </c>
      <c r="G13" s="3">
        <v>12500.8934033724</v>
      </c>
      <c r="H13" s="3">
        <v>6209.94892484517</v>
      </c>
      <c r="I13" s="3">
        <v>6949.6855984487902</v>
      </c>
      <c r="J13" s="3">
        <v>659.83828178069598</v>
      </c>
      <c r="K13" s="3">
        <v>26320.3662084471</v>
      </c>
      <c r="L13" s="3">
        <v>25660.5279266664</v>
      </c>
      <c r="M13" s="3">
        <v>11296.6498458404</v>
      </c>
      <c r="N13" s="229">
        <v>44286.479958364602</v>
      </c>
    </row>
    <row r="14" spans="1:14" ht="19.95" customHeight="1">
      <c r="A14" s="218"/>
      <c r="B14" s="219"/>
      <c r="C14" s="219" t="s">
        <v>99</v>
      </c>
      <c r="D14" s="3">
        <v>1123</v>
      </c>
      <c r="E14" s="3">
        <v>56.7</v>
      </c>
      <c r="F14" s="3">
        <v>5771.4723904267303</v>
      </c>
      <c r="G14" s="3">
        <v>494.98788297345197</v>
      </c>
      <c r="H14" s="3">
        <v>149.671000416493</v>
      </c>
      <c r="I14" s="3">
        <v>188.379726468222</v>
      </c>
      <c r="J14" s="3">
        <v>18.458442824114901</v>
      </c>
      <c r="K14" s="3">
        <v>851.49705268228104</v>
      </c>
      <c r="L14" s="3">
        <v>833.03860985816596</v>
      </c>
      <c r="M14" s="3">
        <v>293.14942675976698</v>
      </c>
      <c r="N14" s="229">
        <v>6311.3615735251296</v>
      </c>
    </row>
    <row r="15" spans="1:14" ht="19.95" customHeight="1">
      <c r="A15" s="218"/>
      <c r="B15" s="219"/>
      <c r="C15" s="219" t="s">
        <v>100</v>
      </c>
      <c r="D15" s="3">
        <v>228</v>
      </c>
      <c r="E15" s="3">
        <v>94.9</v>
      </c>
      <c r="F15" s="3">
        <v>524.81580098680104</v>
      </c>
      <c r="G15" s="3">
        <v>803.31924179465796</v>
      </c>
      <c r="H15" s="3">
        <v>76.150000000000006</v>
      </c>
      <c r="I15" s="3">
        <v>357.96358374685002</v>
      </c>
      <c r="J15" s="3">
        <v>33.073735961271097</v>
      </c>
      <c r="K15" s="3">
        <v>1270.50656150278</v>
      </c>
      <c r="L15" s="3">
        <v>1237.4328255415101</v>
      </c>
      <c r="M15" s="3">
        <v>411.26858374685003</v>
      </c>
      <c r="N15" s="229">
        <v>1350.98004278146</v>
      </c>
    </row>
    <row r="16" spans="1:14" ht="19.95" customHeight="1">
      <c r="A16" s="218"/>
      <c r="B16" s="219"/>
      <c r="C16" s="219" t="s">
        <v>101</v>
      </c>
      <c r="D16" s="226">
        <v>878</v>
      </c>
      <c r="E16" s="3">
        <v>131.1</v>
      </c>
      <c r="F16" s="3">
        <v>1760.3386990685699</v>
      </c>
      <c r="G16" s="3">
        <v>891.55655727259398</v>
      </c>
      <c r="H16" s="3">
        <v>316.354078741009</v>
      </c>
      <c r="I16" s="3">
        <v>932.71886431106395</v>
      </c>
      <c r="J16" s="3">
        <v>64.124378441526702</v>
      </c>
      <c r="K16" s="3">
        <v>2204.7538787661902</v>
      </c>
      <c r="L16" s="3">
        <v>2140.6295003246701</v>
      </c>
      <c r="M16" s="3">
        <v>1154.16671942977</v>
      </c>
      <c r="N16" s="229">
        <v>2746.8014799634602</v>
      </c>
    </row>
    <row r="17" spans="1:14" ht="19.95" customHeight="1">
      <c r="A17" s="218"/>
      <c r="B17" s="219"/>
      <c r="C17" s="219" t="s">
        <v>102</v>
      </c>
      <c r="D17" s="3">
        <v>3489</v>
      </c>
      <c r="E17" s="3">
        <v>1385</v>
      </c>
      <c r="F17" s="3">
        <v>21865.974987056499</v>
      </c>
      <c r="G17" s="3">
        <v>10311.029721331701</v>
      </c>
      <c r="H17" s="3">
        <v>5667.7738456876696</v>
      </c>
      <c r="I17" s="3">
        <v>5470.6234239226596</v>
      </c>
      <c r="J17" s="3">
        <v>544.18172455378306</v>
      </c>
      <c r="K17" s="3">
        <v>21993.6087154958</v>
      </c>
      <c r="L17" s="3">
        <v>21449.426990942098</v>
      </c>
      <c r="M17" s="3">
        <v>9438.0651159040299</v>
      </c>
      <c r="N17" s="229">
        <v>33877.336862094598</v>
      </c>
    </row>
    <row r="18" spans="1:14" ht="19.95" customHeight="1">
      <c r="A18" s="218"/>
      <c r="B18" s="219" t="s">
        <v>103</v>
      </c>
      <c r="C18" s="219"/>
      <c r="D18" s="225">
        <v>2876</v>
      </c>
      <c r="E18" s="3">
        <v>1121.3</v>
      </c>
      <c r="F18" s="3">
        <v>10428.514968776501</v>
      </c>
      <c r="G18" s="3">
        <v>8449.5569108275704</v>
      </c>
      <c r="H18" s="3">
        <v>3162.66753029234</v>
      </c>
      <c r="I18" s="3">
        <v>3197.3144015512098</v>
      </c>
      <c r="J18" s="3">
        <v>450.19113779428898</v>
      </c>
      <c r="K18" s="3">
        <v>15259.729980465399</v>
      </c>
      <c r="L18" s="3">
        <v>14809.5388426711</v>
      </c>
      <c r="M18" s="3">
        <v>5411.1816727558498</v>
      </c>
      <c r="N18" s="229">
        <v>19826.872138691801</v>
      </c>
    </row>
    <row r="19" spans="1:14" ht="19.95" customHeight="1">
      <c r="A19" s="218"/>
      <c r="B19" s="219"/>
      <c r="C19" s="219" t="s">
        <v>104</v>
      </c>
      <c r="D19" s="226">
        <v>1349</v>
      </c>
      <c r="E19" s="3">
        <v>438</v>
      </c>
      <c r="F19" s="3">
        <v>2304.8308067330599</v>
      </c>
      <c r="G19" s="3">
        <v>3858.4442175456402</v>
      </c>
      <c r="H19" s="3">
        <v>574.83886926399202</v>
      </c>
      <c r="I19" s="3">
        <v>1545.8791025389901</v>
      </c>
      <c r="J19" s="3">
        <v>200.86768832012899</v>
      </c>
      <c r="K19" s="3">
        <v>6180.0298776687596</v>
      </c>
      <c r="L19" s="3">
        <v>5979.1621893486299</v>
      </c>
      <c r="M19" s="3">
        <v>1948.26631102379</v>
      </c>
      <c r="N19" s="229">
        <v>6335.7266850578999</v>
      </c>
    </row>
    <row r="20" spans="1:14" ht="19.95" customHeight="1">
      <c r="A20" s="218"/>
      <c r="B20" s="219"/>
      <c r="C20" s="219" t="s">
        <v>105</v>
      </c>
      <c r="D20" s="226">
        <v>1527</v>
      </c>
      <c r="E20" s="3">
        <v>683.3</v>
      </c>
      <c r="F20" s="3">
        <v>8123.6841620434197</v>
      </c>
      <c r="G20" s="3">
        <v>4591.1126932819298</v>
      </c>
      <c r="H20" s="3">
        <v>2587.8286610283499</v>
      </c>
      <c r="I20" s="3">
        <v>1651.43529901221</v>
      </c>
      <c r="J20" s="3">
        <v>249.32344947415999</v>
      </c>
      <c r="K20" s="3">
        <v>9079.7001027966598</v>
      </c>
      <c r="L20" s="3">
        <v>8830.3766533225007</v>
      </c>
      <c r="M20" s="3">
        <v>3462.9153617320599</v>
      </c>
      <c r="N20" s="229">
        <v>13491.145453633901</v>
      </c>
    </row>
    <row r="21" spans="1:14" ht="19.95" customHeight="1">
      <c r="A21" s="218" t="s">
        <v>106</v>
      </c>
      <c r="B21" s="219"/>
      <c r="C21" s="219"/>
      <c r="D21" s="3">
        <v>135</v>
      </c>
      <c r="E21" s="221"/>
      <c r="F21" s="3">
        <v>724.70871476446598</v>
      </c>
      <c r="G21" s="3"/>
      <c r="H21" s="3"/>
      <c r="I21" s="3"/>
      <c r="J21" s="3"/>
      <c r="K21" s="3"/>
      <c r="L21" s="3"/>
      <c r="M21" s="3"/>
      <c r="N21" s="229">
        <v>724.70871476446598</v>
      </c>
    </row>
    <row r="22" spans="1:14" ht="19.95" customHeight="1">
      <c r="A22" s="218" t="s">
        <v>107</v>
      </c>
      <c r="B22" s="219"/>
      <c r="C22" s="219"/>
      <c r="D22" s="3">
        <v>2273</v>
      </c>
      <c r="E22" s="221"/>
      <c r="F22" s="3">
        <v>8052.5219305937399</v>
      </c>
      <c r="G22" s="3"/>
      <c r="H22" s="3"/>
      <c r="I22" s="3"/>
      <c r="J22" s="3"/>
      <c r="K22" s="3"/>
      <c r="L22" s="3"/>
      <c r="M22" s="3"/>
      <c r="N22" s="229">
        <v>8052.5219305937399</v>
      </c>
    </row>
    <row r="23" spans="1:14" ht="19.95" customHeight="1">
      <c r="A23" s="393" t="s">
        <v>108</v>
      </c>
      <c r="B23" s="394"/>
      <c r="C23" s="395"/>
      <c r="D23" s="227">
        <v>20294</v>
      </c>
      <c r="E23" s="228">
        <v>2789</v>
      </c>
      <c r="F23" s="227">
        <v>67515</v>
      </c>
      <c r="G23" s="227">
        <v>20950.450314199999</v>
      </c>
      <c r="H23" s="227">
        <v>9372.6164551375205</v>
      </c>
      <c r="I23" s="227">
        <v>10147</v>
      </c>
      <c r="J23" s="227">
        <v>1110.02941957499</v>
      </c>
      <c r="K23" s="227">
        <v>41580.096188912503</v>
      </c>
      <c r="L23" s="227">
        <v>40470.0667693375</v>
      </c>
      <c r="M23" s="227">
        <v>16707.8315185963</v>
      </c>
      <c r="N23" s="230">
        <v>91277.235250741302</v>
      </c>
    </row>
  </sheetData>
  <mergeCells count="9">
    <mergeCell ref="A23:C23"/>
    <mergeCell ref="F3:F4"/>
    <mergeCell ref="M3:M4"/>
    <mergeCell ref="N3:N4"/>
    <mergeCell ref="A1:N1"/>
    <mergeCell ref="M2:N2"/>
    <mergeCell ref="A3:C3"/>
    <mergeCell ref="D3:E3"/>
    <mergeCell ref="G3:L3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22"/>
  <sheetViews>
    <sheetView topLeftCell="A4" workbookViewId="0">
      <selection activeCell="L19" sqref="L19"/>
    </sheetView>
  </sheetViews>
  <sheetFormatPr defaultColWidth="9" defaultRowHeight="14.4"/>
  <cols>
    <col min="1" max="1" width="10.88671875" customWidth="1"/>
    <col min="2" max="8" width="14.5546875" customWidth="1"/>
    <col min="9" max="9" width="14.6640625" customWidth="1"/>
  </cols>
  <sheetData>
    <row r="1" spans="1:14" ht="20.399999999999999">
      <c r="A1" s="383" t="s">
        <v>256</v>
      </c>
      <c r="B1" s="383"/>
      <c r="C1" s="383"/>
      <c r="D1" s="383"/>
      <c r="E1" s="383"/>
      <c r="F1" s="383"/>
      <c r="G1" s="383"/>
      <c r="H1" s="383"/>
      <c r="I1" s="383"/>
    </row>
    <row r="2" spans="1:14" ht="18" customHeight="1">
      <c r="A2" s="174" t="s">
        <v>257</v>
      </c>
      <c r="B2" s="175"/>
      <c r="C2" s="175"/>
      <c r="D2" s="175"/>
      <c r="E2" s="175"/>
      <c r="F2" s="175"/>
      <c r="G2" s="175"/>
      <c r="H2" s="175"/>
      <c r="I2" s="210" t="s">
        <v>258</v>
      </c>
      <c r="J2" s="211"/>
      <c r="K2" s="211"/>
      <c r="L2" s="211"/>
      <c r="M2" s="211"/>
      <c r="N2" s="211"/>
    </row>
    <row r="3" spans="1:14" ht="22.05" customHeight="1">
      <c r="A3" s="356" t="s">
        <v>3</v>
      </c>
      <c r="B3" s="407" t="s">
        <v>259</v>
      </c>
      <c r="C3" s="358" t="s">
        <v>260</v>
      </c>
      <c r="D3" s="358" t="s">
        <v>261</v>
      </c>
      <c r="E3" s="358" t="s">
        <v>262</v>
      </c>
      <c r="F3" s="358" t="s">
        <v>263</v>
      </c>
      <c r="G3" s="358" t="s">
        <v>264</v>
      </c>
      <c r="H3" s="358" t="s">
        <v>265</v>
      </c>
      <c r="I3" s="360" t="s">
        <v>266</v>
      </c>
    </row>
    <row r="4" spans="1:14" ht="22.05" customHeight="1">
      <c r="A4" s="406"/>
      <c r="B4" s="408"/>
      <c r="C4" s="409"/>
      <c r="D4" s="409"/>
      <c r="E4" s="409"/>
      <c r="F4" s="409"/>
      <c r="G4" s="409"/>
      <c r="H4" s="409"/>
      <c r="I4" s="410"/>
    </row>
    <row r="5" spans="1:14" ht="22.05" customHeight="1">
      <c r="A5" s="198" t="s">
        <v>12</v>
      </c>
      <c r="B5" s="199">
        <v>1304</v>
      </c>
      <c r="C5" s="200">
        <v>7.4648199999999996</v>
      </c>
      <c r="D5" s="201">
        <v>12538</v>
      </c>
      <c r="E5" s="202">
        <v>12708.854310898199</v>
      </c>
      <c r="F5" s="202">
        <v>10828</v>
      </c>
      <c r="G5" s="202">
        <v>14418.854310898199</v>
      </c>
      <c r="H5" s="203">
        <v>0.193157427920542</v>
      </c>
      <c r="I5" s="212">
        <v>11.057403612651999</v>
      </c>
    </row>
    <row r="6" spans="1:14" ht="22.05" customHeight="1">
      <c r="A6" s="198" t="s">
        <v>267</v>
      </c>
      <c r="B6" s="199">
        <v>222</v>
      </c>
      <c r="C6" s="200">
        <v>1.3289439999999999</v>
      </c>
      <c r="D6" s="201">
        <v>177</v>
      </c>
      <c r="E6" s="202">
        <v>2347.7633607838802</v>
      </c>
      <c r="F6" s="202">
        <v>113</v>
      </c>
      <c r="G6" s="202">
        <v>2411.7633607838802</v>
      </c>
      <c r="H6" s="203">
        <v>0.18147968317580601</v>
      </c>
      <c r="I6" s="212">
        <v>10.863798922449901</v>
      </c>
    </row>
    <row r="7" spans="1:14" ht="22.05" customHeight="1">
      <c r="A7" s="198" t="s">
        <v>14</v>
      </c>
      <c r="B7" s="199">
        <v>764</v>
      </c>
      <c r="C7" s="200">
        <v>5.1615840000000004</v>
      </c>
      <c r="D7" s="201">
        <v>6812</v>
      </c>
      <c r="E7" s="202">
        <v>3829.1230381365399</v>
      </c>
      <c r="F7" s="202">
        <v>4427</v>
      </c>
      <c r="G7" s="202">
        <v>6214.1230381365403</v>
      </c>
      <c r="H7" s="203">
        <v>0.12039178357141</v>
      </c>
      <c r="I7" s="212">
        <v>8.1336688980844691</v>
      </c>
    </row>
    <row r="8" spans="1:14" ht="22.05" customHeight="1">
      <c r="A8" s="198" t="s">
        <v>268</v>
      </c>
      <c r="B8" s="199">
        <v>429</v>
      </c>
      <c r="C8" s="200">
        <v>2.2239620000000002</v>
      </c>
      <c r="D8" s="201">
        <v>617</v>
      </c>
      <c r="E8" s="202">
        <v>2923.6181778349901</v>
      </c>
      <c r="F8" s="202">
        <v>468</v>
      </c>
      <c r="G8" s="202">
        <v>3072.6181778349901</v>
      </c>
      <c r="H8" s="203">
        <v>0.138159652810389</v>
      </c>
      <c r="I8" s="212">
        <v>7.1622801348135097</v>
      </c>
    </row>
    <row r="9" spans="1:14" ht="22.05" customHeight="1">
      <c r="A9" s="198" t="s">
        <v>269</v>
      </c>
      <c r="B9" s="199">
        <v>1159</v>
      </c>
      <c r="C9" s="200">
        <v>7.3185456069209502</v>
      </c>
      <c r="D9" s="201">
        <v>3773</v>
      </c>
      <c r="E9" s="202">
        <v>6890.8150148520599</v>
      </c>
      <c r="F9" s="202">
        <v>2046</v>
      </c>
      <c r="G9" s="202">
        <v>8617.8150148520599</v>
      </c>
      <c r="H9" s="203">
        <v>0.11775310939788899</v>
      </c>
      <c r="I9" s="212">
        <v>7.4355608411148104</v>
      </c>
    </row>
    <row r="10" spans="1:14" ht="22.05" customHeight="1">
      <c r="A10" s="198" t="s">
        <v>270</v>
      </c>
      <c r="B10" s="199">
        <v>1034</v>
      </c>
      <c r="C10" s="200">
        <v>6.09567764790095</v>
      </c>
      <c r="D10" s="201">
        <v>1345</v>
      </c>
      <c r="E10" s="202">
        <v>8671.6061726719199</v>
      </c>
      <c r="F10" s="202">
        <v>1155</v>
      </c>
      <c r="G10" s="202">
        <v>8861.6061726719199</v>
      </c>
      <c r="H10" s="203">
        <v>0.14537524266433999</v>
      </c>
      <c r="I10" s="212">
        <v>8.5702187356595001</v>
      </c>
    </row>
    <row r="11" spans="1:14" ht="22.05" customHeight="1">
      <c r="A11" s="198" t="s">
        <v>271</v>
      </c>
      <c r="B11" s="199">
        <v>1501</v>
      </c>
      <c r="C11" s="200">
        <v>8.9838883999999997</v>
      </c>
      <c r="D11" s="201">
        <v>12575</v>
      </c>
      <c r="E11" s="202">
        <v>12315.7588874989</v>
      </c>
      <c r="F11" s="202">
        <v>11096</v>
      </c>
      <c r="G11" s="202">
        <v>13794.7588874989</v>
      </c>
      <c r="H11" s="203">
        <v>0.15354998051287999</v>
      </c>
      <c r="I11" s="212">
        <v>9.1903790056621304</v>
      </c>
    </row>
    <row r="12" spans="1:14" ht="22.05" customHeight="1">
      <c r="A12" s="198" t="s">
        <v>272</v>
      </c>
      <c r="B12" s="199">
        <v>1222</v>
      </c>
      <c r="C12" s="200">
        <v>7.7073248000000003</v>
      </c>
      <c r="D12" s="201">
        <v>2998</v>
      </c>
      <c r="E12" s="202">
        <v>5808.4194997094</v>
      </c>
      <c r="F12" s="202">
        <v>1973</v>
      </c>
      <c r="G12" s="202">
        <v>6833.41949970941</v>
      </c>
      <c r="H12" s="203">
        <v>8.8661366648378495E-2</v>
      </c>
      <c r="I12" s="212">
        <v>5.5919963172744698</v>
      </c>
    </row>
    <row r="13" spans="1:14" ht="22.05" customHeight="1">
      <c r="A13" s="198" t="s">
        <v>273</v>
      </c>
      <c r="B13" s="199">
        <v>1967</v>
      </c>
      <c r="C13" s="200">
        <v>11.317198599999999</v>
      </c>
      <c r="D13" s="201">
        <v>10859</v>
      </c>
      <c r="E13" s="202">
        <v>6902.50727094578</v>
      </c>
      <c r="F13" s="202">
        <v>6570</v>
      </c>
      <c r="G13" s="202">
        <v>11191.5072709458</v>
      </c>
      <c r="H13" s="203">
        <v>9.8889377720611696E-2</v>
      </c>
      <c r="I13" s="212">
        <v>5.6896325729261701</v>
      </c>
    </row>
    <row r="14" spans="1:14" ht="22.05" customHeight="1">
      <c r="A14" s="198" t="s">
        <v>274</v>
      </c>
      <c r="B14" s="199">
        <v>919</v>
      </c>
      <c r="C14" s="200">
        <v>5.6328044000000004</v>
      </c>
      <c r="D14" s="201">
        <v>3521</v>
      </c>
      <c r="E14" s="202">
        <v>2115.2979241069402</v>
      </c>
      <c r="F14" s="202">
        <v>1837</v>
      </c>
      <c r="G14" s="202">
        <v>3799.2979241069402</v>
      </c>
      <c r="H14" s="203">
        <v>6.7449491484329493E-2</v>
      </c>
      <c r="I14" s="212">
        <v>4.1341653145886204</v>
      </c>
    </row>
    <row r="15" spans="1:14" ht="22.05" customHeight="1">
      <c r="A15" s="198" t="s">
        <v>275</v>
      </c>
      <c r="B15" s="199">
        <v>1777</v>
      </c>
      <c r="C15" s="200">
        <v>11.7812368</v>
      </c>
      <c r="D15" s="201">
        <v>5063</v>
      </c>
      <c r="E15" s="202">
        <v>3039.1702956143099</v>
      </c>
      <c r="F15" s="202">
        <v>2939</v>
      </c>
      <c r="G15" s="202">
        <v>5163.1702956143099</v>
      </c>
      <c r="H15" s="203">
        <v>4.3825367262071403E-2</v>
      </c>
      <c r="I15" s="212">
        <v>2.9055544713642698</v>
      </c>
    </row>
    <row r="16" spans="1:14" ht="22.05" customHeight="1">
      <c r="A16" s="198" t="s">
        <v>276</v>
      </c>
      <c r="B16" s="199">
        <v>2025</v>
      </c>
      <c r="C16" s="200">
        <v>13.3350724</v>
      </c>
      <c r="D16" s="201">
        <v>4150</v>
      </c>
      <c r="E16" s="202">
        <v>14257.8053992776</v>
      </c>
      <c r="F16" s="202">
        <v>3462</v>
      </c>
      <c r="G16" s="202">
        <v>14945.8053992776</v>
      </c>
      <c r="H16" s="203">
        <v>0.11207892204078</v>
      </c>
      <c r="I16" s="212">
        <v>7.38064464161857</v>
      </c>
    </row>
    <row r="17" spans="1:9" ht="22.05" customHeight="1">
      <c r="A17" s="198" t="s">
        <v>277</v>
      </c>
      <c r="B17" s="199">
        <v>1508</v>
      </c>
      <c r="C17" s="200">
        <v>9.0253800000000002</v>
      </c>
      <c r="D17" s="201">
        <v>2631</v>
      </c>
      <c r="E17" s="202">
        <v>2572.0155549802298</v>
      </c>
      <c r="F17" s="202">
        <v>2125</v>
      </c>
      <c r="G17" s="202">
        <v>3078.0155549802298</v>
      </c>
      <c r="H17" s="203">
        <v>3.4103999554370303E-2</v>
      </c>
      <c r="I17" s="212">
        <v>2.04112437332906</v>
      </c>
    </row>
    <row r="18" spans="1:9" ht="22.05" customHeight="1">
      <c r="A18" s="198" t="s">
        <v>278</v>
      </c>
      <c r="B18" s="199">
        <v>966</v>
      </c>
      <c r="C18" s="200">
        <v>5.9446043</v>
      </c>
      <c r="D18" s="201">
        <v>2227</v>
      </c>
      <c r="E18" s="202">
        <v>1444.25482973762</v>
      </c>
      <c r="F18" s="202">
        <v>1396</v>
      </c>
      <c r="G18" s="202">
        <v>2275.2548297376202</v>
      </c>
      <c r="H18" s="203">
        <v>3.8274285636432002E-2</v>
      </c>
      <c r="I18" s="212">
        <v>2.3553362626683398</v>
      </c>
    </row>
    <row r="19" spans="1:9" ht="22.05" customHeight="1">
      <c r="A19" s="198" t="s">
        <v>279</v>
      </c>
      <c r="B19" s="199">
        <v>1211</v>
      </c>
      <c r="C19" s="200">
        <v>7.8426359504664402</v>
      </c>
      <c r="D19" s="201">
        <v>2962</v>
      </c>
      <c r="E19" s="202">
        <v>2403.1868472050301</v>
      </c>
      <c r="F19" s="202">
        <v>2351</v>
      </c>
      <c r="G19" s="202">
        <v>3014.1868472050301</v>
      </c>
      <c r="H19" s="203">
        <v>3.8433338819274902E-2</v>
      </c>
      <c r="I19" s="212">
        <v>2.48900647993809</v>
      </c>
    </row>
    <row r="20" spans="1:9" ht="22.05" customHeight="1">
      <c r="A20" s="198" t="s">
        <v>280</v>
      </c>
      <c r="B20" s="199">
        <v>1421</v>
      </c>
      <c r="C20" s="200">
        <v>8.8261611232317492</v>
      </c>
      <c r="D20" s="201">
        <v>2588</v>
      </c>
      <c r="E20" s="202">
        <v>2107.0149999999999</v>
      </c>
      <c r="F20" s="202">
        <v>1987</v>
      </c>
      <c r="G20" s="202">
        <v>2708.0149999999999</v>
      </c>
      <c r="H20" s="203">
        <v>3.06816855277217E-2</v>
      </c>
      <c r="I20" s="212">
        <v>1.9057107670654501</v>
      </c>
    </row>
    <row r="21" spans="1:9" ht="22.05" customHeight="1">
      <c r="A21" s="198" t="s">
        <v>281</v>
      </c>
      <c r="B21" s="199">
        <v>865</v>
      </c>
      <c r="C21" s="200">
        <v>5.2590804999999996</v>
      </c>
      <c r="D21" s="201">
        <v>766</v>
      </c>
      <c r="E21" s="202">
        <v>939.56023284560104</v>
      </c>
      <c r="F21" s="202">
        <v>417</v>
      </c>
      <c r="G21" s="202">
        <v>1288.5602328456</v>
      </c>
      <c r="H21" s="203">
        <v>2.45016259562028E-2</v>
      </c>
      <c r="I21" s="212">
        <v>1.4896650090700601</v>
      </c>
    </row>
    <row r="22" spans="1:9" ht="22.05" customHeight="1">
      <c r="A22" s="204" t="s">
        <v>282</v>
      </c>
      <c r="B22" s="205">
        <v>20294</v>
      </c>
      <c r="C22" s="206">
        <v>125.249034645468</v>
      </c>
      <c r="D22" s="207">
        <v>75602</v>
      </c>
      <c r="E22" s="208">
        <v>91276.771817098997</v>
      </c>
      <c r="F22" s="208">
        <v>55190</v>
      </c>
      <c r="G22" s="208">
        <v>111688.771817099</v>
      </c>
      <c r="H22" s="209">
        <v>8.9173359406120006E-2</v>
      </c>
      <c r="I22" s="213">
        <v>5.5035366027938801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4"/>
  <sheetViews>
    <sheetView topLeftCell="A4" workbookViewId="0">
      <selection activeCell="M1" sqref="M1"/>
    </sheetView>
  </sheetViews>
  <sheetFormatPr defaultColWidth="9" defaultRowHeight="14.4"/>
  <cols>
    <col min="1" max="1" width="16.6640625" customWidth="1"/>
    <col min="2" max="2" width="12.44140625" customWidth="1"/>
    <col min="3" max="3" width="17.109375" customWidth="1"/>
    <col min="4" max="5" width="10.88671875" customWidth="1"/>
    <col min="6" max="6" width="8.44140625" customWidth="1"/>
    <col min="7" max="7" width="9" customWidth="1"/>
    <col min="8" max="8" width="8.88671875" customWidth="1"/>
    <col min="9" max="9" width="7.77734375" customWidth="1"/>
    <col min="10" max="10" width="7.88671875" customWidth="1"/>
    <col min="11" max="11" width="13.77734375" customWidth="1"/>
  </cols>
  <sheetData>
    <row r="1" spans="1:11" ht="20.399999999999999">
      <c r="A1" s="383" t="s">
        <v>283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21" customHeight="1">
      <c r="A2" s="174" t="s">
        <v>284</v>
      </c>
      <c r="B2" s="175"/>
      <c r="C2" s="175"/>
      <c r="D2" s="175"/>
      <c r="E2" s="175"/>
      <c r="F2" s="175"/>
      <c r="G2" s="175"/>
      <c r="H2" s="175"/>
      <c r="I2" s="175"/>
      <c r="J2" s="175"/>
      <c r="K2" s="190" t="s">
        <v>258</v>
      </c>
    </row>
    <row r="3" spans="1:11" ht="19.95" customHeight="1">
      <c r="A3" s="411" t="s">
        <v>82</v>
      </c>
      <c r="B3" s="412"/>
      <c r="C3" s="412"/>
      <c r="D3" s="407" t="s">
        <v>259</v>
      </c>
      <c r="E3" s="358" t="s">
        <v>285</v>
      </c>
      <c r="F3" s="358" t="s">
        <v>286</v>
      </c>
      <c r="G3" s="358" t="s">
        <v>287</v>
      </c>
      <c r="H3" s="358" t="s">
        <v>288</v>
      </c>
      <c r="I3" s="358" t="s">
        <v>289</v>
      </c>
      <c r="J3" s="358" t="s">
        <v>290</v>
      </c>
      <c r="K3" s="360" t="s">
        <v>291</v>
      </c>
    </row>
    <row r="4" spans="1:11" ht="19.95" customHeight="1">
      <c r="A4" s="176" t="s">
        <v>85</v>
      </c>
      <c r="B4" s="177" t="s">
        <v>86</v>
      </c>
      <c r="C4" s="177" t="s">
        <v>87</v>
      </c>
      <c r="D4" s="408"/>
      <c r="E4" s="409"/>
      <c r="F4" s="409"/>
      <c r="G4" s="409"/>
      <c r="H4" s="409"/>
      <c r="I4" s="409"/>
      <c r="J4" s="409"/>
      <c r="K4" s="410"/>
    </row>
    <row r="5" spans="1:11" ht="19.95" customHeight="1">
      <c r="A5" s="162" t="s">
        <v>90</v>
      </c>
      <c r="B5" s="178"/>
      <c r="C5" s="178"/>
      <c r="D5" s="179">
        <v>7677</v>
      </c>
      <c r="E5" s="180">
        <v>48.452368367767797</v>
      </c>
      <c r="F5" s="181">
        <v>17381</v>
      </c>
      <c r="G5" s="182">
        <v>13691.4200868636</v>
      </c>
      <c r="H5" s="182">
        <v>12673</v>
      </c>
      <c r="I5" s="191">
        <v>18399.4200868636</v>
      </c>
      <c r="J5" s="192">
        <v>3.7974242966219103E-2</v>
      </c>
      <c r="K5" s="193">
        <v>2.39669403241678</v>
      </c>
    </row>
    <row r="6" spans="1:11" ht="19.95" customHeight="1">
      <c r="A6" s="162"/>
      <c r="B6" s="178" t="s">
        <v>91</v>
      </c>
      <c r="C6" s="178"/>
      <c r="D6" s="183">
        <v>15</v>
      </c>
      <c r="E6" s="180">
        <v>9.9464999999999998E-2</v>
      </c>
      <c r="F6" s="181">
        <v>53</v>
      </c>
      <c r="G6" s="182">
        <v>29.397520457253101</v>
      </c>
      <c r="H6" s="182">
        <v>29</v>
      </c>
      <c r="I6" s="191">
        <v>53.397520457253101</v>
      </c>
      <c r="J6" s="192">
        <v>5.36847337829921E-2</v>
      </c>
      <c r="K6" s="193">
        <v>3.5598346971502099</v>
      </c>
    </row>
    <row r="7" spans="1:11" ht="19.95" customHeight="1">
      <c r="A7" s="162"/>
      <c r="B7" s="178" t="s">
        <v>92</v>
      </c>
      <c r="C7" s="178"/>
      <c r="D7" s="184">
        <v>1248</v>
      </c>
      <c r="E7" s="180">
        <v>8.0511859812454905</v>
      </c>
      <c r="F7" s="181">
        <v>3057</v>
      </c>
      <c r="G7" s="182">
        <v>2477.8873131728201</v>
      </c>
      <c r="H7" s="182">
        <v>2424</v>
      </c>
      <c r="I7" s="191">
        <v>3110.8873131728201</v>
      </c>
      <c r="J7" s="192">
        <v>3.8638870353005797E-2</v>
      </c>
      <c r="K7" s="193">
        <v>2.4926981676064299</v>
      </c>
    </row>
    <row r="8" spans="1:11" ht="19.95" customHeight="1">
      <c r="A8" s="162"/>
      <c r="B8" s="178" t="s">
        <v>93</v>
      </c>
      <c r="C8" s="178"/>
      <c r="D8" s="184">
        <v>4199</v>
      </c>
      <c r="E8" s="180">
        <v>25.890545946492399</v>
      </c>
      <c r="F8" s="181">
        <v>8568</v>
      </c>
      <c r="G8" s="182">
        <v>6555.3924180068498</v>
      </c>
      <c r="H8" s="182">
        <v>5918</v>
      </c>
      <c r="I8" s="191">
        <v>9205.3924180068498</v>
      </c>
      <c r="J8" s="192">
        <v>3.55550340152406E-2</v>
      </c>
      <c r="K8" s="193">
        <v>2.19228207144721</v>
      </c>
    </row>
    <row r="9" spans="1:11" ht="19.95" customHeight="1">
      <c r="A9" s="162"/>
      <c r="B9" s="178" t="s">
        <v>94</v>
      </c>
      <c r="C9" s="178"/>
      <c r="D9" s="184">
        <v>1205</v>
      </c>
      <c r="E9" s="180">
        <v>7.90427212477171</v>
      </c>
      <c r="F9" s="185">
        <v>3247</v>
      </c>
      <c r="G9" s="182">
        <v>1983.6748465641001</v>
      </c>
      <c r="H9" s="182">
        <v>1914</v>
      </c>
      <c r="I9" s="191">
        <v>3316.6748465640999</v>
      </c>
      <c r="J9" s="192">
        <v>4.1960534685663999E-2</v>
      </c>
      <c r="K9" s="193">
        <v>2.7524272585594201</v>
      </c>
    </row>
    <row r="10" spans="1:11" ht="19.95" customHeight="1">
      <c r="A10" s="162"/>
      <c r="B10" s="178" t="s">
        <v>95</v>
      </c>
      <c r="C10" s="178"/>
      <c r="D10" s="184">
        <v>1010</v>
      </c>
      <c r="E10" s="180">
        <v>6.5068993152582602</v>
      </c>
      <c r="F10" s="185">
        <v>2456</v>
      </c>
      <c r="G10" s="182">
        <v>2645.0679886626099</v>
      </c>
      <c r="H10" s="182">
        <v>2388</v>
      </c>
      <c r="I10" s="191">
        <v>2713.0679886626099</v>
      </c>
      <c r="J10" s="192">
        <v>4.1695250797882097E-2</v>
      </c>
      <c r="K10" s="193">
        <v>2.6862059293689202</v>
      </c>
    </row>
    <row r="11" spans="1:11" ht="19.95" customHeight="1">
      <c r="A11" s="162" t="s">
        <v>96</v>
      </c>
      <c r="B11" s="178"/>
      <c r="C11" s="178"/>
      <c r="D11" s="186">
        <v>10209</v>
      </c>
      <c r="E11" s="180">
        <v>62.595905355888</v>
      </c>
      <c r="F11" s="181">
        <v>44433</v>
      </c>
      <c r="G11" s="182">
        <v>68807.924079525197</v>
      </c>
      <c r="H11" s="182">
        <v>34203</v>
      </c>
      <c r="I11" s="191">
        <v>79037.924079525197</v>
      </c>
      <c r="J11" s="192">
        <v>0.126266923739111</v>
      </c>
      <c r="K11" s="193">
        <v>7.74198492306056</v>
      </c>
    </row>
    <row r="12" spans="1:11" ht="19.95" customHeight="1">
      <c r="A12" s="162"/>
      <c r="B12" s="178" t="s">
        <v>97</v>
      </c>
      <c r="C12" s="178"/>
      <c r="D12" s="63">
        <v>1615</v>
      </c>
      <c r="E12" s="180">
        <v>10.388602371338299</v>
      </c>
      <c r="F12" s="181">
        <v>7425</v>
      </c>
      <c r="G12" s="182">
        <v>4694.5719824688404</v>
      </c>
      <c r="H12" s="182">
        <v>4775</v>
      </c>
      <c r="I12" s="191">
        <v>7344.5719824688404</v>
      </c>
      <c r="J12" s="192">
        <v>7.0698364610933401E-2</v>
      </c>
      <c r="K12" s="193">
        <v>4.5477225897639899</v>
      </c>
    </row>
    <row r="13" spans="1:11" ht="19.95" customHeight="1">
      <c r="A13" s="162"/>
      <c r="B13" s="178" t="s">
        <v>98</v>
      </c>
      <c r="C13" s="178"/>
      <c r="D13" s="186">
        <v>5718</v>
      </c>
      <c r="E13" s="180">
        <v>34.391629781428598</v>
      </c>
      <c r="F13" s="181">
        <v>31972</v>
      </c>
      <c r="G13" s="182">
        <v>44286.479958364602</v>
      </c>
      <c r="H13" s="182">
        <v>26123</v>
      </c>
      <c r="I13" s="191">
        <v>50135.479958364602</v>
      </c>
      <c r="J13" s="192">
        <v>0.145778145080631</v>
      </c>
      <c r="K13" s="193">
        <v>8.76800978635268</v>
      </c>
    </row>
    <row r="14" spans="1:11" ht="19.95" customHeight="1">
      <c r="A14" s="162"/>
      <c r="B14" s="178"/>
      <c r="C14" s="178" t="s">
        <v>99</v>
      </c>
      <c r="D14" s="63">
        <v>1123</v>
      </c>
      <c r="E14" s="180">
        <v>7.0230067418981497</v>
      </c>
      <c r="F14" s="181">
        <v>2317</v>
      </c>
      <c r="G14" s="182">
        <v>6311.3615735251296</v>
      </c>
      <c r="H14" s="182">
        <v>1654</v>
      </c>
      <c r="I14" s="191">
        <v>6974.3615735251296</v>
      </c>
      <c r="J14" s="192">
        <v>9.9307345554962803E-2</v>
      </c>
      <c r="K14" s="193">
        <v>6.2104733513135599</v>
      </c>
    </row>
    <row r="15" spans="1:11" ht="19.95" customHeight="1">
      <c r="A15" s="162"/>
      <c r="B15" s="178"/>
      <c r="C15" s="178" t="s">
        <v>100</v>
      </c>
      <c r="D15" s="63">
        <v>228</v>
      </c>
      <c r="E15" s="180">
        <v>1.3077468000000001</v>
      </c>
      <c r="F15" s="181">
        <v>323</v>
      </c>
      <c r="G15" s="182">
        <v>1350.98004278146</v>
      </c>
      <c r="H15" s="182">
        <v>224</v>
      </c>
      <c r="I15" s="191">
        <v>1449.98004278146</v>
      </c>
      <c r="J15" s="192">
        <v>0.110876206524188</v>
      </c>
      <c r="K15" s="193">
        <v>6.3595615911467496</v>
      </c>
    </row>
    <row r="16" spans="1:11" ht="19.95" customHeight="1">
      <c r="A16" s="162"/>
      <c r="B16" s="178"/>
      <c r="C16" s="178" t="s">
        <v>101</v>
      </c>
      <c r="D16" s="63">
        <v>878</v>
      </c>
      <c r="E16" s="180">
        <v>5.3159855</v>
      </c>
      <c r="F16" s="181">
        <v>2067</v>
      </c>
      <c r="G16" s="182">
        <v>2746.8014799634602</v>
      </c>
      <c r="H16" s="182">
        <v>1222</v>
      </c>
      <c r="I16" s="191">
        <v>3591.8014799634602</v>
      </c>
      <c r="J16" s="192">
        <v>6.7566051110625899E-2</v>
      </c>
      <c r="K16" s="193">
        <v>4.0908900682955096</v>
      </c>
    </row>
    <row r="17" spans="1:11" ht="19.95" customHeight="1">
      <c r="A17" s="162"/>
      <c r="B17" s="178"/>
      <c r="C17" s="178" t="s">
        <v>102</v>
      </c>
      <c r="D17" s="63">
        <v>3489</v>
      </c>
      <c r="E17" s="180">
        <v>20.744890739530501</v>
      </c>
      <c r="F17" s="181">
        <v>27265</v>
      </c>
      <c r="G17" s="182">
        <v>33877.336862094598</v>
      </c>
      <c r="H17" s="182">
        <v>23023</v>
      </c>
      <c r="I17" s="191">
        <v>38119.336862094598</v>
      </c>
      <c r="J17" s="192">
        <v>0.183752892896448</v>
      </c>
      <c r="K17" s="193">
        <v>10.925576630007001</v>
      </c>
    </row>
    <row r="18" spans="1:11" ht="19.95" customHeight="1">
      <c r="A18" s="162"/>
      <c r="B18" s="178" t="s">
        <v>103</v>
      </c>
      <c r="C18" s="178"/>
      <c r="D18" s="186">
        <v>2876</v>
      </c>
      <c r="E18" s="180">
        <v>17.815673203121101</v>
      </c>
      <c r="F18" s="181">
        <v>5036</v>
      </c>
      <c r="G18" s="182">
        <v>19826.872138691801</v>
      </c>
      <c r="H18" s="182">
        <v>3305</v>
      </c>
      <c r="I18" s="191">
        <v>21557.872138691801</v>
      </c>
      <c r="J18" s="192">
        <v>0.121005094182549</v>
      </c>
      <c r="K18" s="193">
        <v>7.4957830802127097</v>
      </c>
    </row>
    <row r="19" spans="1:11" ht="19.95" customHeight="1">
      <c r="A19" s="162"/>
      <c r="B19" s="178"/>
      <c r="C19" s="178" t="s">
        <v>104</v>
      </c>
      <c r="D19" s="63">
        <v>1349</v>
      </c>
      <c r="E19" s="180">
        <v>8.1277671031210605</v>
      </c>
      <c r="F19" s="185">
        <v>3253</v>
      </c>
      <c r="G19" s="182">
        <v>6335.7266850578999</v>
      </c>
      <c r="H19" s="182">
        <v>1525</v>
      </c>
      <c r="I19" s="191">
        <v>8063.7266850578999</v>
      </c>
      <c r="J19" s="192">
        <v>9.9212078578893206E-2</v>
      </c>
      <c r="K19" s="193">
        <v>5.97755869907924</v>
      </c>
    </row>
    <row r="20" spans="1:11" ht="19.95" customHeight="1">
      <c r="A20" s="162"/>
      <c r="B20" s="178"/>
      <c r="C20" s="178" t="s">
        <v>105</v>
      </c>
      <c r="D20" s="63">
        <v>1527</v>
      </c>
      <c r="E20" s="180">
        <v>9.6879060999999993</v>
      </c>
      <c r="F20" s="185">
        <v>1783</v>
      </c>
      <c r="G20" s="182">
        <v>13491.145453633901</v>
      </c>
      <c r="H20" s="182">
        <v>1780</v>
      </c>
      <c r="I20" s="191">
        <v>13494.145453633901</v>
      </c>
      <c r="J20" s="192">
        <v>0.13928856570599801</v>
      </c>
      <c r="K20" s="193">
        <v>8.8370304215022006</v>
      </c>
    </row>
    <row r="21" spans="1:11" ht="19.95" customHeight="1">
      <c r="A21" s="162" t="s">
        <v>106</v>
      </c>
      <c r="B21" s="178"/>
      <c r="C21" s="178"/>
      <c r="D21" s="63">
        <v>135</v>
      </c>
      <c r="E21" s="180">
        <v>0.98428499999999997</v>
      </c>
      <c r="F21" s="181">
        <v>1242</v>
      </c>
      <c r="G21" s="182">
        <v>724.70871476446598</v>
      </c>
      <c r="H21" s="182">
        <v>690</v>
      </c>
      <c r="I21" s="191">
        <v>1276.70871476447</v>
      </c>
      <c r="J21" s="192">
        <v>0.12970925237756001</v>
      </c>
      <c r="K21" s="193">
        <v>9.4571015908478895</v>
      </c>
    </row>
    <row r="22" spans="1:11" ht="19.95" customHeight="1">
      <c r="A22" s="162" t="s">
        <v>107</v>
      </c>
      <c r="B22" s="178"/>
      <c r="C22" s="178"/>
      <c r="D22" s="63">
        <v>2273</v>
      </c>
      <c r="E22" s="180">
        <v>13.2165342</v>
      </c>
      <c r="F22" s="181">
        <v>12546</v>
      </c>
      <c r="G22" s="182">
        <v>8052.5219305937399</v>
      </c>
      <c r="H22" s="182">
        <v>7624</v>
      </c>
      <c r="I22" s="191">
        <v>12974.521930593701</v>
      </c>
      <c r="J22" s="192">
        <v>9.8168867376696597E-2</v>
      </c>
      <c r="K22" s="193">
        <v>5.7081046769000201</v>
      </c>
    </row>
    <row r="23" spans="1:11" ht="19.95" customHeight="1">
      <c r="A23" s="413" t="s">
        <v>108</v>
      </c>
      <c r="B23" s="414"/>
      <c r="C23" s="414"/>
      <c r="D23" s="67">
        <v>20294</v>
      </c>
      <c r="E23" s="187">
        <v>125.249034645468</v>
      </c>
      <c r="F23" s="188">
        <v>75602</v>
      </c>
      <c r="G23" s="189">
        <v>91277.235250741302</v>
      </c>
      <c r="H23" s="189">
        <v>55190</v>
      </c>
      <c r="I23" s="194">
        <v>111689.235250741</v>
      </c>
      <c r="J23" s="195">
        <v>8.9173729415871802E-2</v>
      </c>
      <c r="K23" s="196">
        <v>5.5035594387868896</v>
      </c>
    </row>
    <row r="24" spans="1:11">
      <c r="I24" s="197"/>
      <c r="J24" s="197"/>
      <c r="K24" s="197"/>
    </row>
  </sheetData>
  <mergeCells count="11">
    <mergeCell ref="A1:K1"/>
    <mergeCell ref="A3:C3"/>
    <mergeCell ref="A23:C23"/>
    <mergeCell ref="D3:D4"/>
    <mergeCell ref="E3:E4"/>
    <mergeCell ref="F3:F4"/>
    <mergeCell ref="G3:G4"/>
    <mergeCell ref="H3:H4"/>
    <mergeCell ref="I3:I4"/>
    <mergeCell ref="J3:J4"/>
    <mergeCell ref="K3:K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8"/>
  <sheetViews>
    <sheetView workbookViewId="0">
      <selection activeCell="S15" sqref="S15"/>
    </sheetView>
  </sheetViews>
  <sheetFormatPr defaultColWidth="9" defaultRowHeight="14.4"/>
  <cols>
    <col min="1" max="1" width="8.6640625" customWidth="1"/>
    <col min="2" max="13" width="7" customWidth="1"/>
  </cols>
  <sheetData>
    <row r="1" spans="1:17" ht="27" customHeight="1">
      <c r="A1" s="415" t="s">
        <v>292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</row>
    <row r="2" spans="1:17">
      <c r="A2" s="159" t="s">
        <v>293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45" customHeight="1">
      <c r="A3" s="419" t="s">
        <v>294</v>
      </c>
      <c r="B3" s="416" t="s">
        <v>295</v>
      </c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8"/>
      <c r="N3" s="421" t="s">
        <v>296</v>
      </c>
      <c r="O3" s="421" t="s">
        <v>297</v>
      </c>
      <c r="P3" s="421" t="s">
        <v>298</v>
      </c>
      <c r="Q3" s="423" t="s">
        <v>299</v>
      </c>
    </row>
    <row r="4" spans="1:17" ht="45" customHeight="1">
      <c r="A4" s="420"/>
      <c r="B4" s="161" t="s">
        <v>167</v>
      </c>
      <c r="C4" s="161" t="s">
        <v>168</v>
      </c>
      <c r="D4" s="161" t="s">
        <v>169</v>
      </c>
      <c r="E4" s="161" t="s">
        <v>170</v>
      </c>
      <c r="F4" s="161" t="s">
        <v>171</v>
      </c>
      <c r="G4" s="161" t="s">
        <v>172</v>
      </c>
      <c r="H4" s="161" t="s">
        <v>173</v>
      </c>
      <c r="I4" s="161" t="s">
        <v>174</v>
      </c>
      <c r="J4" s="161" t="s">
        <v>175</v>
      </c>
      <c r="K4" s="161" t="s">
        <v>176</v>
      </c>
      <c r="L4" s="161" t="s">
        <v>177</v>
      </c>
      <c r="M4" s="161" t="s">
        <v>178</v>
      </c>
      <c r="N4" s="422"/>
      <c r="O4" s="422"/>
      <c r="P4" s="422"/>
      <c r="Q4" s="424"/>
    </row>
    <row r="5" spans="1:17" ht="45" customHeight="1">
      <c r="A5" s="162" t="s">
        <v>300</v>
      </c>
      <c r="B5" s="163">
        <v>1.66</v>
      </c>
      <c r="C5" s="163">
        <v>1.58</v>
      </c>
      <c r="D5" s="163">
        <v>1.77</v>
      </c>
      <c r="E5" s="163">
        <v>1.8</v>
      </c>
      <c r="F5" s="163">
        <v>1.86</v>
      </c>
      <c r="G5" s="163">
        <v>1.98</v>
      </c>
      <c r="H5" s="163">
        <v>2.1</v>
      </c>
      <c r="I5" s="163">
        <v>2.29</v>
      </c>
      <c r="J5" s="163">
        <v>2.4</v>
      </c>
      <c r="K5" s="163">
        <v>1.82</v>
      </c>
      <c r="L5" s="163">
        <v>1.96</v>
      </c>
      <c r="M5" s="163">
        <v>2</v>
      </c>
      <c r="N5" s="166">
        <v>1.93</v>
      </c>
      <c r="O5" s="167">
        <v>0.61180000000000001</v>
      </c>
      <c r="P5" s="168">
        <v>-10.816326530612301</v>
      </c>
      <c r="Q5" s="172">
        <v>-70.156097560975596</v>
      </c>
    </row>
    <row r="6" spans="1:17" ht="45" customHeight="1">
      <c r="A6" s="162" t="s">
        <v>301</v>
      </c>
      <c r="B6" s="163">
        <v>2.87</v>
      </c>
      <c r="C6" s="163">
        <v>2.85</v>
      </c>
      <c r="D6" s="163">
        <v>2.83</v>
      </c>
      <c r="E6" s="163">
        <v>2.86</v>
      </c>
      <c r="F6" s="163">
        <v>2.77</v>
      </c>
      <c r="G6" s="163">
        <v>2.82</v>
      </c>
      <c r="H6" s="163">
        <v>2.75</v>
      </c>
      <c r="I6" s="163">
        <v>2.76</v>
      </c>
      <c r="J6" s="163">
        <v>2.8</v>
      </c>
      <c r="K6" s="163">
        <v>2.92</v>
      </c>
      <c r="L6" s="163">
        <v>2.87</v>
      </c>
      <c r="M6" s="163">
        <v>2.91</v>
      </c>
      <c r="N6" s="166">
        <v>2.83</v>
      </c>
      <c r="O6" s="167">
        <v>0.89639999999999997</v>
      </c>
      <c r="P6" s="168">
        <v>-9.3996361431170392</v>
      </c>
      <c r="Q6" s="172">
        <v>-23.384615384615401</v>
      </c>
    </row>
    <row r="7" spans="1:17" ht="45" customHeight="1">
      <c r="A7" s="162" t="s">
        <v>302</v>
      </c>
      <c r="B7" s="163">
        <v>2.79</v>
      </c>
      <c r="C7" s="163">
        <v>2.7</v>
      </c>
      <c r="D7" s="163">
        <v>2.81</v>
      </c>
      <c r="E7" s="163">
        <v>3.18</v>
      </c>
      <c r="F7" s="163">
        <v>2.74</v>
      </c>
      <c r="G7" s="163">
        <v>2.79</v>
      </c>
      <c r="H7" s="163">
        <v>2.74</v>
      </c>
      <c r="I7" s="163">
        <v>2.79</v>
      </c>
      <c r="J7" s="163">
        <v>2.84</v>
      </c>
      <c r="K7" s="163">
        <v>3.06</v>
      </c>
      <c r="L7" s="163">
        <v>2.98</v>
      </c>
      <c r="M7" s="163">
        <v>3.16</v>
      </c>
      <c r="N7" s="166">
        <v>2.88</v>
      </c>
      <c r="O7" s="167">
        <v>0.91169999999999995</v>
      </c>
      <c r="P7" s="168">
        <v>-0.42595019659240002</v>
      </c>
      <c r="Q7" s="172">
        <v>-41.1806451612903</v>
      </c>
    </row>
    <row r="8" spans="1:17" ht="45" customHeight="1">
      <c r="A8" s="164" t="s">
        <v>303</v>
      </c>
      <c r="B8" s="165">
        <v>7.32</v>
      </c>
      <c r="C8" s="165">
        <v>7.13</v>
      </c>
      <c r="D8" s="165">
        <v>7.41</v>
      </c>
      <c r="E8" s="165">
        <v>7.84</v>
      </c>
      <c r="F8" s="165">
        <v>7.37</v>
      </c>
      <c r="G8" s="165">
        <v>7.59</v>
      </c>
      <c r="H8" s="165">
        <v>7.59</v>
      </c>
      <c r="I8" s="165">
        <v>7.84</v>
      </c>
      <c r="J8" s="165">
        <v>8.0399999999999991</v>
      </c>
      <c r="K8" s="165">
        <v>7.8</v>
      </c>
      <c r="L8" s="165">
        <v>7.81</v>
      </c>
      <c r="M8" s="165">
        <v>8.07</v>
      </c>
      <c r="N8" s="169">
        <v>7.64</v>
      </c>
      <c r="O8" s="170">
        <v>2.4199000000000002</v>
      </c>
      <c r="P8" s="171">
        <v>-6.6036279428792</v>
      </c>
      <c r="Q8" s="173">
        <v>-49.268343815513603</v>
      </c>
    </row>
  </sheetData>
  <mergeCells count="7">
    <mergeCell ref="A1:Q1"/>
    <mergeCell ref="B3:M3"/>
    <mergeCell ref="A3:A4"/>
    <mergeCell ref="N3:N4"/>
    <mergeCell ref="O3:O4"/>
    <mergeCell ref="P3:P4"/>
    <mergeCell ref="Q3:Q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2"/>
  <sheetViews>
    <sheetView workbookViewId="0">
      <selection activeCell="S10" sqref="S10"/>
    </sheetView>
  </sheetViews>
  <sheetFormatPr defaultColWidth="9" defaultRowHeight="14.4"/>
  <cols>
    <col min="1" max="1" width="10.33203125" customWidth="1"/>
    <col min="2" max="13" width="8" customWidth="1"/>
    <col min="14" max="16" width="7.6640625" customWidth="1"/>
  </cols>
  <sheetData>
    <row r="1" spans="1:16" ht="20.399999999999999">
      <c r="A1" s="323" t="s">
        <v>304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</row>
    <row r="2" spans="1:16" ht="21" customHeight="1">
      <c r="A2" s="150" t="s">
        <v>305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380" t="s">
        <v>161</v>
      </c>
      <c r="O2" s="380"/>
      <c r="P2" s="380"/>
    </row>
    <row r="3" spans="1:16" ht="37.950000000000003" customHeight="1">
      <c r="A3" s="356" t="s">
        <v>306</v>
      </c>
      <c r="B3" s="354" t="s">
        <v>307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425" t="s">
        <v>308</v>
      </c>
      <c r="O3" s="425" t="s">
        <v>309</v>
      </c>
      <c r="P3" s="360" t="s">
        <v>310</v>
      </c>
    </row>
    <row r="4" spans="1:16" ht="37.950000000000003" customHeight="1">
      <c r="A4" s="377"/>
      <c r="B4" s="59" t="s">
        <v>116</v>
      </c>
      <c r="C4" s="59" t="s">
        <v>117</v>
      </c>
      <c r="D4" s="59" t="s">
        <v>118</v>
      </c>
      <c r="E4" s="59" t="s">
        <v>119</v>
      </c>
      <c r="F4" s="59" t="s">
        <v>120</v>
      </c>
      <c r="G4" s="59" t="s">
        <v>121</v>
      </c>
      <c r="H4" s="59" t="s">
        <v>122</v>
      </c>
      <c r="I4" s="59" t="s">
        <v>123</v>
      </c>
      <c r="J4" s="59" t="s">
        <v>124</v>
      </c>
      <c r="K4" s="59" t="s">
        <v>125</v>
      </c>
      <c r="L4" s="59" t="s">
        <v>126</v>
      </c>
      <c r="M4" s="59" t="s">
        <v>127</v>
      </c>
      <c r="N4" s="426"/>
      <c r="O4" s="426"/>
      <c r="P4" s="378"/>
    </row>
    <row r="5" spans="1:16" ht="42" customHeight="1">
      <c r="A5" s="60" t="s">
        <v>311</v>
      </c>
      <c r="B5" s="151">
        <v>371</v>
      </c>
      <c r="C5" s="151">
        <v>8</v>
      </c>
      <c r="D5" s="151">
        <v>-310</v>
      </c>
      <c r="E5" s="151">
        <v>-2</v>
      </c>
      <c r="F5" s="152">
        <v>-353</v>
      </c>
      <c r="G5" s="151">
        <v>16</v>
      </c>
      <c r="H5" s="151">
        <v>-64</v>
      </c>
      <c r="I5" s="151">
        <v>62</v>
      </c>
      <c r="J5" s="154">
        <v>243</v>
      </c>
      <c r="K5" s="154">
        <v>407</v>
      </c>
      <c r="L5" s="151">
        <v>-132</v>
      </c>
      <c r="M5" s="151">
        <v>40</v>
      </c>
      <c r="N5" s="155">
        <v>608</v>
      </c>
      <c r="O5" s="155">
        <v>894</v>
      </c>
      <c r="P5" s="156">
        <v>286</v>
      </c>
    </row>
    <row r="6" spans="1:16" ht="42" customHeight="1">
      <c r="A6" s="60" t="s">
        <v>312</v>
      </c>
      <c r="B6" s="151">
        <v>229</v>
      </c>
      <c r="C6" s="151">
        <v>106</v>
      </c>
      <c r="D6" s="151">
        <v>-388</v>
      </c>
      <c r="E6" s="151">
        <v>17</v>
      </c>
      <c r="F6" s="151">
        <v>34</v>
      </c>
      <c r="G6" s="151">
        <v>-7</v>
      </c>
      <c r="H6" s="151">
        <v>-62</v>
      </c>
      <c r="I6" s="151">
        <v>524</v>
      </c>
      <c r="J6" s="154">
        <v>19</v>
      </c>
      <c r="K6" s="154">
        <v>169</v>
      </c>
      <c r="L6" s="151">
        <v>1</v>
      </c>
      <c r="M6" s="151">
        <v>-31</v>
      </c>
      <c r="N6" s="155">
        <v>571</v>
      </c>
      <c r="O6" s="155">
        <v>1182</v>
      </c>
      <c r="P6" s="156">
        <v>611</v>
      </c>
    </row>
    <row r="7" spans="1:16" ht="42" customHeight="1">
      <c r="A7" s="60" t="s">
        <v>313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1">
        <v>0</v>
      </c>
      <c r="H7" s="151">
        <v>0</v>
      </c>
      <c r="I7" s="151">
        <v>7</v>
      </c>
      <c r="J7" s="154">
        <v>-1</v>
      </c>
      <c r="K7" s="154">
        <v>56</v>
      </c>
      <c r="L7" s="151">
        <v>-40</v>
      </c>
      <c r="M7" s="151">
        <v>-5</v>
      </c>
      <c r="N7" s="155">
        <v>0</v>
      </c>
      <c r="O7" s="155">
        <v>17</v>
      </c>
      <c r="P7" s="156">
        <v>17</v>
      </c>
    </row>
    <row r="8" spans="1:16" ht="42" customHeight="1">
      <c r="A8" s="60" t="s">
        <v>314</v>
      </c>
      <c r="B8" s="151">
        <v>242</v>
      </c>
      <c r="C8" s="151">
        <v>14</v>
      </c>
      <c r="D8" s="151">
        <v>-297</v>
      </c>
      <c r="E8" s="151">
        <v>215</v>
      </c>
      <c r="F8" s="151">
        <v>43</v>
      </c>
      <c r="G8" s="151">
        <v>-83</v>
      </c>
      <c r="H8" s="151">
        <v>-137</v>
      </c>
      <c r="I8" s="151">
        <v>202</v>
      </c>
      <c r="J8" s="154">
        <v>-97</v>
      </c>
      <c r="K8" s="154">
        <v>-12</v>
      </c>
      <c r="L8" s="151">
        <v>-32</v>
      </c>
      <c r="M8" s="151">
        <v>-16</v>
      </c>
      <c r="N8" s="155">
        <v>1655</v>
      </c>
      <c r="O8" s="155">
        <v>1697</v>
      </c>
      <c r="P8" s="156">
        <v>42</v>
      </c>
    </row>
    <row r="9" spans="1:16" ht="42" customHeight="1">
      <c r="A9" s="60" t="s">
        <v>315</v>
      </c>
      <c r="B9" s="151">
        <v>-4</v>
      </c>
      <c r="C9" s="151">
        <v>15</v>
      </c>
      <c r="D9" s="151">
        <v>-21</v>
      </c>
      <c r="E9" s="151">
        <v>-22</v>
      </c>
      <c r="F9" s="151">
        <v>-20</v>
      </c>
      <c r="G9" s="151">
        <v>-7</v>
      </c>
      <c r="H9" s="151">
        <v>-4</v>
      </c>
      <c r="I9" s="151">
        <v>202</v>
      </c>
      <c r="J9" s="154">
        <v>6</v>
      </c>
      <c r="K9" s="154">
        <v>0</v>
      </c>
      <c r="L9" s="151">
        <v>0</v>
      </c>
      <c r="M9" s="151">
        <v>-3</v>
      </c>
      <c r="N9" s="155">
        <v>88</v>
      </c>
      <c r="O9" s="155">
        <v>230</v>
      </c>
      <c r="P9" s="156">
        <v>142</v>
      </c>
    </row>
    <row r="10" spans="1:16" ht="42" customHeight="1">
      <c r="A10" s="60" t="s">
        <v>316</v>
      </c>
      <c r="B10" s="151">
        <v>-30</v>
      </c>
      <c r="C10" s="151">
        <v>-120</v>
      </c>
      <c r="D10" s="151">
        <v>-130</v>
      </c>
      <c r="E10" s="151">
        <v>-200</v>
      </c>
      <c r="F10" s="151">
        <v>-220</v>
      </c>
      <c r="G10" s="151">
        <v>180</v>
      </c>
      <c r="H10" s="151">
        <v>-240</v>
      </c>
      <c r="I10" s="151">
        <v>920</v>
      </c>
      <c r="J10" s="154">
        <v>-130</v>
      </c>
      <c r="K10" s="154">
        <v>-60</v>
      </c>
      <c r="L10" s="151">
        <v>-60</v>
      </c>
      <c r="M10" s="151">
        <v>-130</v>
      </c>
      <c r="N10" s="155">
        <v>1530</v>
      </c>
      <c r="O10" s="155">
        <v>1310</v>
      </c>
      <c r="P10" s="156">
        <v>-220</v>
      </c>
    </row>
    <row r="11" spans="1:16" ht="42" customHeight="1">
      <c r="A11" s="60" t="s">
        <v>317</v>
      </c>
      <c r="B11" s="151">
        <v>0</v>
      </c>
      <c r="C11" s="151">
        <v>0</v>
      </c>
      <c r="D11" s="151">
        <v>1.4</v>
      </c>
      <c r="E11" s="151">
        <v>-0.5</v>
      </c>
      <c r="F11" s="151">
        <v>-23</v>
      </c>
      <c r="G11" s="151">
        <v>32</v>
      </c>
      <c r="H11" s="151">
        <v>-17</v>
      </c>
      <c r="I11" s="151">
        <v>25</v>
      </c>
      <c r="J11" s="154">
        <v>7.4</v>
      </c>
      <c r="K11" s="154">
        <v>3.8</v>
      </c>
      <c r="L11" s="151">
        <v>12.3</v>
      </c>
      <c r="M11" s="151">
        <v>-6.9</v>
      </c>
      <c r="N11" s="155">
        <v>22.1</v>
      </c>
      <c r="O11" s="155">
        <v>56.6</v>
      </c>
      <c r="P11" s="157">
        <v>34.5</v>
      </c>
    </row>
    <row r="12" spans="1:16" ht="42" customHeight="1">
      <c r="A12" s="64" t="s">
        <v>40</v>
      </c>
      <c r="B12" s="153">
        <v>808</v>
      </c>
      <c r="C12" s="153">
        <v>23</v>
      </c>
      <c r="D12" s="153">
        <v>-1144.5999999999999</v>
      </c>
      <c r="E12" s="153">
        <v>7.5</v>
      </c>
      <c r="F12" s="153">
        <v>-539</v>
      </c>
      <c r="G12" s="153">
        <v>131</v>
      </c>
      <c r="H12" s="153">
        <v>-524</v>
      </c>
      <c r="I12" s="153">
        <v>1942</v>
      </c>
      <c r="J12" s="153">
        <v>47.4</v>
      </c>
      <c r="K12" s="153">
        <v>563.79999999999995</v>
      </c>
      <c r="L12" s="153">
        <v>-250.7</v>
      </c>
      <c r="M12" s="153">
        <v>-151.9</v>
      </c>
      <c r="N12" s="153">
        <v>4474.1000000000004</v>
      </c>
      <c r="O12" s="153">
        <v>5386.6</v>
      </c>
      <c r="P12" s="158">
        <v>912.5</v>
      </c>
    </row>
  </sheetData>
  <mergeCells count="7">
    <mergeCell ref="A1:P1"/>
    <mergeCell ref="N2:P2"/>
    <mergeCell ref="B3:M3"/>
    <mergeCell ref="A3:A4"/>
    <mergeCell ref="N3:N4"/>
    <mergeCell ref="O3:O4"/>
    <mergeCell ref="P3:P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2"/>
  <sheetViews>
    <sheetView topLeftCell="A4" workbookViewId="0">
      <selection activeCell="G18" sqref="G18"/>
    </sheetView>
  </sheetViews>
  <sheetFormatPr defaultColWidth="9" defaultRowHeight="14.4"/>
  <cols>
    <col min="1" max="1" width="11.21875" customWidth="1"/>
    <col min="3" max="3" width="10.44140625" customWidth="1"/>
    <col min="6" max="6" width="11.21875" customWidth="1"/>
    <col min="7" max="9" width="11" customWidth="1"/>
    <col min="10" max="10" width="12.109375" customWidth="1"/>
    <col min="11" max="11" width="10" customWidth="1"/>
    <col min="12" max="12" width="10.44140625" customWidth="1"/>
  </cols>
  <sheetData>
    <row r="1" spans="1:12" ht="20.399999999999999">
      <c r="A1" s="427" t="s">
        <v>318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</row>
    <row r="2" spans="1:12" ht="24" customHeight="1">
      <c r="A2" s="137" t="s">
        <v>319</v>
      </c>
      <c r="B2" s="138" t="s">
        <v>320</v>
      </c>
      <c r="C2" s="138"/>
      <c r="D2" s="138"/>
      <c r="E2" s="138"/>
      <c r="F2" s="138"/>
      <c r="G2" s="138"/>
      <c r="H2" s="138"/>
      <c r="I2" s="138"/>
      <c r="J2" s="429" t="s">
        <v>321</v>
      </c>
      <c r="K2" s="429"/>
      <c r="L2" s="429"/>
    </row>
    <row r="3" spans="1:12" ht="33" customHeight="1">
      <c r="A3" s="433" t="s">
        <v>322</v>
      </c>
      <c r="B3" s="430" t="s">
        <v>323</v>
      </c>
      <c r="C3" s="430"/>
      <c r="D3" s="430"/>
      <c r="E3" s="430"/>
      <c r="F3" s="430"/>
      <c r="G3" s="430"/>
      <c r="H3" s="430"/>
      <c r="I3" s="430"/>
      <c r="J3" s="430"/>
      <c r="K3" s="430" t="s">
        <v>324</v>
      </c>
      <c r="L3" s="431"/>
    </row>
    <row r="4" spans="1:12" ht="33" customHeight="1">
      <c r="A4" s="434"/>
      <c r="B4" s="432" t="s">
        <v>325</v>
      </c>
      <c r="C4" s="432"/>
      <c r="D4" s="432"/>
      <c r="E4" s="432" t="s">
        <v>326</v>
      </c>
      <c r="F4" s="432"/>
      <c r="G4" s="432"/>
      <c r="H4" s="432" t="s">
        <v>327</v>
      </c>
      <c r="I4" s="432"/>
      <c r="J4" s="432"/>
      <c r="K4" s="435" t="s">
        <v>328</v>
      </c>
      <c r="L4" s="436" t="s">
        <v>329</v>
      </c>
    </row>
    <row r="5" spans="1:12" ht="34.950000000000003" customHeight="1">
      <c r="A5" s="434"/>
      <c r="B5" s="139" t="s">
        <v>330</v>
      </c>
      <c r="C5" s="139" t="s">
        <v>331</v>
      </c>
      <c r="D5" s="140" t="s">
        <v>332</v>
      </c>
      <c r="E5" s="139" t="s">
        <v>330</v>
      </c>
      <c r="F5" s="139" t="s">
        <v>333</v>
      </c>
      <c r="G5" s="140" t="s">
        <v>332</v>
      </c>
      <c r="H5" s="139" t="s">
        <v>330</v>
      </c>
      <c r="I5" s="139" t="s">
        <v>329</v>
      </c>
      <c r="J5" s="140" t="s">
        <v>332</v>
      </c>
      <c r="K5" s="432"/>
      <c r="L5" s="437"/>
    </row>
    <row r="6" spans="1:12" ht="40.950000000000003" customHeight="1">
      <c r="A6" s="141" t="s">
        <v>18</v>
      </c>
      <c r="B6" s="142">
        <v>18.100000000000001</v>
      </c>
      <c r="C6" s="111">
        <v>0.53</v>
      </c>
      <c r="D6" s="142">
        <v>2.9</v>
      </c>
      <c r="E6" s="143"/>
      <c r="F6" s="111"/>
      <c r="G6" s="142"/>
      <c r="H6" s="142">
        <v>603.4</v>
      </c>
      <c r="I6" s="147" t="s">
        <v>334</v>
      </c>
      <c r="J6" s="142">
        <v>97.1</v>
      </c>
      <c r="K6" s="142">
        <v>621.5</v>
      </c>
      <c r="L6" s="148">
        <v>0.08</v>
      </c>
    </row>
    <row r="7" spans="1:12" ht="40.950000000000003" customHeight="1">
      <c r="A7" s="141" t="s">
        <v>12</v>
      </c>
      <c r="B7" s="142">
        <v>15</v>
      </c>
      <c r="C7" s="111">
        <v>1.02</v>
      </c>
      <c r="D7" s="142">
        <v>2.8</v>
      </c>
      <c r="E7" s="143">
        <v>56.8</v>
      </c>
      <c r="F7" s="111">
        <v>-1.23</v>
      </c>
      <c r="G7" s="142">
        <v>10.7</v>
      </c>
      <c r="H7" s="142">
        <v>460.9</v>
      </c>
      <c r="I7" s="147" t="s">
        <v>335</v>
      </c>
      <c r="J7" s="142">
        <v>86.5</v>
      </c>
      <c r="K7" s="142">
        <v>532.70000000000005</v>
      </c>
      <c r="L7" s="148">
        <v>0.11</v>
      </c>
    </row>
    <row r="8" spans="1:12" ht="40.950000000000003" customHeight="1">
      <c r="A8" s="141" t="s">
        <v>17</v>
      </c>
      <c r="B8" s="142">
        <v>164.3</v>
      </c>
      <c r="C8" s="111">
        <v>1.33</v>
      </c>
      <c r="D8" s="142">
        <v>20</v>
      </c>
      <c r="E8" s="143">
        <v>102.4</v>
      </c>
      <c r="F8" s="111">
        <v>-0.94</v>
      </c>
      <c r="G8" s="142">
        <v>12.4</v>
      </c>
      <c r="H8" s="142">
        <v>556.79999999999995</v>
      </c>
      <c r="I8" s="147" t="s">
        <v>336</v>
      </c>
      <c r="J8" s="142">
        <v>67.599999999999994</v>
      </c>
      <c r="K8" s="142">
        <v>823.5</v>
      </c>
      <c r="L8" s="148">
        <v>0.16</v>
      </c>
    </row>
    <row r="9" spans="1:12" ht="40.950000000000003" customHeight="1">
      <c r="A9" s="141" t="s">
        <v>337</v>
      </c>
      <c r="B9" s="142">
        <v>82.4</v>
      </c>
      <c r="C9" s="111">
        <v>1</v>
      </c>
      <c r="D9" s="142">
        <v>46.9</v>
      </c>
      <c r="E9" s="143"/>
      <c r="F9" s="111"/>
      <c r="G9" s="142"/>
      <c r="H9" s="142">
        <v>93.2</v>
      </c>
      <c r="I9" s="147" t="s">
        <v>338</v>
      </c>
      <c r="J9" s="142">
        <v>53.1</v>
      </c>
      <c r="K9" s="142">
        <v>175.6</v>
      </c>
      <c r="L9" s="148">
        <v>0.69</v>
      </c>
    </row>
    <row r="10" spans="1:12" ht="40.950000000000003" customHeight="1">
      <c r="A10" s="141" t="s">
        <v>15</v>
      </c>
      <c r="B10" s="142">
        <v>89.9</v>
      </c>
      <c r="C10" s="111">
        <v>1.34</v>
      </c>
      <c r="D10" s="142">
        <v>25</v>
      </c>
      <c r="E10" s="143"/>
      <c r="F10" s="111"/>
      <c r="G10" s="142"/>
      <c r="H10" s="142">
        <v>269.7</v>
      </c>
      <c r="I10" s="147" t="s">
        <v>339</v>
      </c>
      <c r="J10" s="142">
        <v>75</v>
      </c>
      <c r="K10" s="142">
        <v>359.6</v>
      </c>
      <c r="L10" s="148">
        <v>0.4</v>
      </c>
    </row>
    <row r="11" spans="1:12" ht="40.950000000000003" customHeight="1">
      <c r="A11" s="141" t="s">
        <v>16</v>
      </c>
      <c r="B11" s="142"/>
      <c r="C11" s="111"/>
      <c r="D11" s="142"/>
      <c r="E11" s="143">
        <v>11</v>
      </c>
      <c r="F11" s="111">
        <v>-0.56999999999999995</v>
      </c>
      <c r="G11" s="142">
        <v>4</v>
      </c>
      <c r="H11" s="142">
        <v>265.10000000000002</v>
      </c>
      <c r="I11" s="147" t="s">
        <v>340</v>
      </c>
      <c r="J11" s="142">
        <v>96</v>
      </c>
      <c r="K11" s="142">
        <v>276.10000000000002</v>
      </c>
      <c r="L11" s="148">
        <v>0.08</v>
      </c>
    </row>
    <row r="12" spans="1:12" ht="40.950000000000003" customHeight="1">
      <c r="A12" s="144" t="s">
        <v>341</v>
      </c>
      <c r="B12" s="145">
        <v>369.7</v>
      </c>
      <c r="C12" s="146">
        <v>1.21</v>
      </c>
      <c r="D12" s="145">
        <v>13.3</v>
      </c>
      <c r="E12" s="145">
        <v>170.2</v>
      </c>
      <c r="F12" s="146">
        <v>-1.01</v>
      </c>
      <c r="G12" s="145">
        <v>6.1</v>
      </c>
      <c r="H12" s="145">
        <v>2249.1</v>
      </c>
      <c r="I12" s="146">
        <v>0.11</v>
      </c>
      <c r="J12" s="145">
        <v>80.599999999999994</v>
      </c>
      <c r="K12" s="145">
        <v>2789</v>
      </c>
      <c r="L12" s="149">
        <v>0.19</v>
      </c>
    </row>
  </sheetData>
  <mergeCells count="10">
    <mergeCell ref="A1:L1"/>
    <mergeCell ref="J2:L2"/>
    <mergeCell ref="B3:J3"/>
    <mergeCell ref="K3:L3"/>
    <mergeCell ref="B4:D4"/>
    <mergeCell ref="E4:G4"/>
    <mergeCell ref="H4:J4"/>
    <mergeCell ref="A3:A5"/>
    <mergeCell ref="K4:K5"/>
    <mergeCell ref="L4:L5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13"/>
  <sheetViews>
    <sheetView topLeftCell="A4" workbookViewId="0">
      <selection activeCell="P6" sqref="P6"/>
    </sheetView>
  </sheetViews>
  <sheetFormatPr defaultColWidth="10.5546875" defaultRowHeight="14.4"/>
  <cols>
    <col min="1" max="1" width="10.5546875" style="116" customWidth="1"/>
    <col min="2" max="2" width="9.44140625" style="116" customWidth="1"/>
    <col min="3" max="3" width="9.109375" style="116" customWidth="1"/>
    <col min="4" max="4" width="10.5546875" style="116" customWidth="1"/>
    <col min="5" max="5" width="12.44140625" style="116" customWidth="1"/>
    <col min="6" max="6" width="12.5546875" style="116" customWidth="1"/>
    <col min="7" max="7" width="10.109375" style="116" customWidth="1"/>
    <col min="8" max="8" width="10.88671875" style="116" customWidth="1"/>
    <col min="9" max="9" width="9.44140625" style="116" customWidth="1"/>
    <col min="10" max="10" width="10.77734375" style="116" customWidth="1"/>
    <col min="11" max="11" width="10.77734375" style="117" customWidth="1"/>
    <col min="12" max="12" width="14.5546875" style="116" customWidth="1"/>
    <col min="13" max="256" width="10.5546875" style="117"/>
    <col min="257" max="257" width="10.5546875" style="117" customWidth="1"/>
    <col min="258" max="258" width="9.44140625" style="117" customWidth="1"/>
    <col min="259" max="259" width="9.109375" style="117" customWidth="1"/>
    <col min="260" max="260" width="10.5546875" style="117" customWidth="1"/>
    <col min="261" max="261" width="12.44140625" style="117" customWidth="1"/>
    <col min="262" max="262" width="12.5546875" style="117" customWidth="1"/>
    <col min="263" max="263" width="10.109375" style="117" customWidth="1"/>
    <col min="264" max="264" width="10.88671875" style="117" customWidth="1"/>
    <col min="265" max="265" width="9.44140625" style="117" customWidth="1"/>
    <col min="266" max="267" width="10.77734375" style="117" customWidth="1"/>
    <col min="268" max="268" width="14.5546875" style="117" customWidth="1"/>
    <col min="269" max="512" width="10.5546875" style="117"/>
    <col min="513" max="513" width="10.5546875" style="117" customWidth="1"/>
    <col min="514" max="514" width="9.44140625" style="117" customWidth="1"/>
    <col min="515" max="515" width="9.109375" style="117" customWidth="1"/>
    <col min="516" max="516" width="10.5546875" style="117" customWidth="1"/>
    <col min="517" max="517" width="12.44140625" style="117" customWidth="1"/>
    <col min="518" max="518" width="12.5546875" style="117" customWidth="1"/>
    <col min="519" max="519" width="10.109375" style="117" customWidth="1"/>
    <col min="520" max="520" width="10.88671875" style="117" customWidth="1"/>
    <col min="521" max="521" width="9.44140625" style="117" customWidth="1"/>
    <col min="522" max="523" width="10.77734375" style="117" customWidth="1"/>
    <col min="524" max="524" width="14.5546875" style="117" customWidth="1"/>
    <col min="525" max="768" width="10.5546875" style="117"/>
    <col min="769" max="769" width="10.5546875" style="117" customWidth="1"/>
    <col min="770" max="770" width="9.44140625" style="117" customWidth="1"/>
    <col min="771" max="771" width="9.109375" style="117" customWidth="1"/>
    <col min="772" max="772" width="10.5546875" style="117" customWidth="1"/>
    <col min="773" max="773" width="12.44140625" style="117" customWidth="1"/>
    <col min="774" max="774" width="12.5546875" style="117" customWidth="1"/>
    <col min="775" max="775" width="10.109375" style="117" customWidth="1"/>
    <col min="776" max="776" width="10.88671875" style="117" customWidth="1"/>
    <col min="777" max="777" width="9.44140625" style="117" customWidth="1"/>
    <col min="778" max="779" width="10.77734375" style="117" customWidth="1"/>
    <col min="780" max="780" width="14.5546875" style="117" customWidth="1"/>
    <col min="781" max="1024" width="10.5546875" style="117"/>
    <col min="1025" max="1025" width="10.5546875" style="117" customWidth="1"/>
    <col min="1026" max="1026" width="9.44140625" style="117" customWidth="1"/>
    <col min="1027" max="1027" width="9.109375" style="117" customWidth="1"/>
    <col min="1028" max="1028" width="10.5546875" style="117" customWidth="1"/>
    <col min="1029" max="1029" width="12.44140625" style="117" customWidth="1"/>
    <col min="1030" max="1030" width="12.5546875" style="117" customWidth="1"/>
    <col min="1031" max="1031" width="10.109375" style="117" customWidth="1"/>
    <col min="1032" max="1032" width="10.88671875" style="117" customWidth="1"/>
    <col min="1033" max="1033" width="9.44140625" style="117" customWidth="1"/>
    <col min="1034" max="1035" width="10.77734375" style="117" customWidth="1"/>
    <col min="1036" max="1036" width="14.5546875" style="117" customWidth="1"/>
    <col min="1037" max="1280" width="10.5546875" style="117"/>
    <col min="1281" max="1281" width="10.5546875" style="117" customWidth="1"/>
    <col min="1282" max="1282" width="9.44140625" style="117" customWidth="1"/>
    <col min="1283" max="1283" width="9.109375" style="117" customWidth="1"/>
    <col min="1284" max="1284" width="10.5546875" style="117" customWidth="1"/>
    <col min="1285" max="1285" width="12.44140625" style="117" customWidth="1"/>
    <col min="1286" max="1286" width="12.5546875" style="117" customWidth="1"/>
    <col min="1287" max="1287" width="10.109375" style="117" customWidth="1"/>
    <col min="1288" max="1288" width="10.88671875" style="117" customWidth="1"/>
    <col min="1289" max="1289" width="9.44140625" style="117" customWidth="1"/>
    <col min="1290" max="1291" width="10.77734375" style="117" customWidth="1"/>
    <col min="1292" max="1292" width="14.5546875" style="117" customWidth="1"/>
    <col min="1293" max="1536" width="10.5546875" style="117"/>
    <col min="1537" max="1537" width="10.5546875" style="117" customWidth="1"/>
    <col min="1538" max="1538" width="9.44140625" style="117" customWidth="1"/>
    <col min="1539" max="1539" width="9.109375" style="117" customWidth="1"/>
    <col min="1540" max="1540" width="10.5546875" style="117" customWidth="1"/>
    <col min="1541" max="1541" width="12.44140625" style="117" customWidth="1"/>
    <col min="1542" max="1542" width="12.5546875" style="117" customWidth="1"/>
    <col min="1543" max="1543" width="10.109375" style="117" customWidth="1"/>
    <col min="1544" max="1544" width="10.88671875" style="117" customWidth="1"/>
    <col min="1545" max="1545" width="9.44140625" style="117" customWidth="1"/>
    <col min="1546" max="1547" width="10.77734375" style="117" customWidth="1"/>
    <col min="1548" max="1548" width="14.5546875" style="117" customWidth="1"/>
    <col min="1549" max="1792" width="10.5546875" style="117"/>
    <col min="1793" max="1793" width="10.5546875" style="117" customWidth="1"/>
    <col min="1794" max="1794" width="9.44140625" style="117" customWidth="1"/>
    <col min="1795" max="1795" width="9.109375" style="117" customWidth="1"/>
    <col min="1796" max="1796" width="10.5546875" style="117" customWidth="1"/>
    <col min="1797" max="1797" width="12.44140625" style="117" customWidth="1"/>
    <col min="1798" max="1798" width="12.5546875" style="117" customWidth="1"/>
    <col min="1799" max="1799" width="10.109375" style="117" customWidth="1"/>
    <col min="1800" max="1800" width="10.88671875" style="117" customWidth="1"/>
    <col min="1801" max="1801" width="9.44140625" style="117" customWidth="1"/>
    <col min="1802" max="1803" width="10.77734375" style="117" customWidth="1"/>
    <col min="1804" max="1804" width="14.5546875" style="117" customWidth="1"/>
    <col min="1805" max="2048" width="10.5546875" style="117"/>
    <col min="2049" max="2049" width="10.5546875" style="117" customWidth="1"/>
    <col min="2050" max="2050" width="9.44140625" style="117" customWidth="1"/>
    <col min="2051" max="2051" width="9.109375" style="117" customWidth="1"/>
    <col min="2052" max="2052" width="10.5546875" style="117" customWidth="1"/>
    <col min="2053" max="2053" width="12.44140625" style="117" customWidth="1"/>
    <col min="2054" max="2054" width="12.5546875" style="117" customWidth="1"/>
    <col min="2055" max="2055" width="10.109375" style="117" customWidth="1"/>
    <col min="2056" max="2056" width="10.88671875" style="117" customWidth="1"/>
    <col min="2057" max="2057" width="9.44140625" style="117" customWidth="1"/>
    <col min="2058" max="2059" width="10.77734375" style="117" customWidth="1"/>
    <col min="2060" max="2060" width="14.5546875" style="117" customWidth="1"/>
    <col min="2061" max="2304" width="10.5546875" style="117"/>
    <col min="2305" max="2305" width="10.5546875" style="117" customWidth="1"/>
    <col min="2306" max="2306" width="9.44140625" style="117" customWidth="1"/>
    <col min="2307" max="2307" width="9.109375" style="117" customWidth="1"/>
    <col min="2308" max="2308" width="10.5546875" style="117" customWidth="1"/>
    <col min="2309" max="2309" width="12.44140625" style="117" customWidth="1"/>
    <col min="2310" max="2310" width="12.5546875" style="117" customWidth="1"/>
    <col min="2311" max="2311" width="10.109375" style="117" customWidth="1"/>
    <col min="2312" max="2312" width="10.88671875" style="117" customWidth="1"/>
    <col min="2313" max="2313" width="9.44140625" style="117" customWidth="1"/>
    <col min="2314" max="2315" width="10.77734375" style="117" customWidth="1"/>
    <col min="2316" max="2316" width="14.5546875" style="117" customWidth="1"/>
    <col min="2317" max="2560" width="10.5546875" style="117"/>
    <col min="2561" max="2561" width="10.5546875" style="117" customWidth="1"/>
    <col min="2562" max="2562" width="9.44140625" style="117" customWidth="1"/>
    <col min="2563" max="2563" width="9.109375" style="117" customWidth="1"/>
    <col min="2564" max="2564" width="10.5546875" style="117" customWidth="1"/>
    <col min="2565" max="2565" width="12.44140625" style="117" customWidth="1"/>
    <col min="2566" max="2566" width="12.5546875" style="117" customWidth="1"/>
    <col min="2567" max="2567" width="10.109375" style="117" customWidth="1"/>
    <col min="2568" max="2568" width="10.88671875" style="117" customWidth="1"/>
    <col min="2569" max="2569" width="9.44140625" style="117" customWidth="1"/>
    <col min="2570" max="2571" width="10.77734375" style="117" customWidth="1"/>
    <col min="2572" max="2572" width="14.5546875" style="117" customWidth="1"/>
    <col min="2573" max="2816" width="10.5546875" style="117"/>
    <col min="2817" max="2817" width="10.5546875" style="117" customWidth="1"/>
    <col min="2818" max="2818" width="9.44140625" style="117" customWidth="1"/>
    <col min="2819" max="2819" width="9.109375" style="117" customWidth="1"/>
    <col min="2820" max="2820" width="10.5546875" style="117" customWidth="1"/>
    <col min="2821" max="2821" width="12.44140625" style="117" customWidth="1"/>
    <col min="2822" max="2822" width="12.5546875" style="117" customWidth="1"/>
    <col min="2823" max="2823" width="10.109375" style="117" customWidth="1"/>
    <col min="2824" max="2824" width="10.88671875" style="117" customWidth="1"/>
    <col min="2825" max="2825" width="9.44140625" style="117" customWidth="1"/>
    <col min="2826" max="2827" width="10.77734375" style="117" customWidth="1"/>
    <col min="2828" max="2828" width="14.5546875" style="117" customWidth="1"/>
    <col min="2829" max="3072" width="10.5546875" style="117"/>
    <col min="3073" max="3073" width="10.5546875" style="117" customWidth="1"/>
    <col min="3074" max="3074" width="9.44140625" style="117" customWidth="1"/>
    <col min="3075" max="3075" width="9.109375" style="117" customWidth="1"/>
    <col min="3076" max="3076" width="10.5546875" style="117" customWidth="1"/>
    <col min="3077" max="3077" width="12.44140625" style="117" customWidth="1"/>
    <col min="3078" max="3078" width="12.5546875" style="117" customWidth="1"/>
    <col min="3079" max="3079" width="10.109375" style="117" customWidth="1"/>
    <col min="3080" max="3080" width="10.88671875" style="117" customWidth="1"/>
    <col min="3081" max="3081" width="9.44140625" style="117" customWidth="1"/>
    <col min="3082" max="3083" width="10.77734375" style="117" customWidth="1"/>
    <col min="3084" max="3084" width="14.5546875" style="117" customWidth="1"/>
    <col min="3085" max="3328" width="10.5546875" style="117"/>
    <col min="3329" max="3329" width="10.5546875" style="117" customWidth="1"/>
    <col min="3330" max="3330" width="9.44140625" style="117" customWidth="1"/>
    <col min="3331" max="3331" width="9.109375" style="117" customWidth="1"/>
    <col min="3332" max="3332" width="10.5546875" style="117" customWidth="1"/>
    <col min="3333" max="3333" width="12.44140625" style="117" customWidth="1"/>
    <col min="3334" max="3334" width="12.5546875" style="117" customWidth="1"/>
    <col min="3335" max="3335" width="10.109375" style="117" customWidth="1"/>
    <col min="3336" max="3336" width="10.88671875" style="117" customWidth="1"/>
    <col min="3337" max="3337" width="9.44140625" style="117" customWidth="1"/>
    <col min="3338" max="3339" width="10.77734375" style="117" customWidth="1"/>
    <col min="3340" max="3340" width="14.5546875" style="117" customWidth="1"/>
    <col min="3341" max="3584" width="10.5546875" style="117"/>
    <col min="3585" max="3585" width="10.5546875" style="117" customWidth="1"/>
    <col min="3586" max="3586" width="9.44140625" style="117" customWidth="1"/>
    <col min="3587" max="3587" width="9.109375" style="117" customWidth="1"/>
    <col min="3588" max="3588" width="10.5546875" style="117" customWidth="1"/>
    <col min="3589" max="3589" width="12.44140625" style="117" customWidth="1"/>
    <col min="3590" max="3590" width="12.5546875" style="117" customWidth="1"/>
    <col min="3591" max="3591" width="10.109375" style="117" customWidth="1"/>
    <col min="3592" max="3592" width="10.88671875" style="117" customWidth="1"/>
    <col min="3593" max="3593" width="9.44140625" style="117" customWidth="1"/>
    <col min="3594" max="3595" width="10.77734375" style="117" customWidth="1"/>
    <col min="3596" max="3596" width="14.5546875" style="117" customWidth="1"/>
    <col min="3597" max="3840" width="10.5546875" style="117"/>
    <col min="3841" max="3841" width="10.5546875" style="117" customWidth="1"/>
    <col min="3842" max="3842" width="9.44140625" style="117" customWidth="1"/>
    <col min="3843" max="3843" width="9.109375" style="117" customWidth="1"/>
    <col min="3844" max="3844" width="10.5546875" style="117" customWidth="1"/>
    <col min="3845" max="3845" width="12.44140625" style="117" customWidth="1"/>
    <col min="3846" max="3846" width="12.5546875" style="117" customWidth="1"/>
    <col min="3847" max="3847" width="10.109375" style="117" customWidth="1"/>
    <col min="3848" max="3848" width="10.88671875" style="117" customWidth="1"/>
    <col min="3849" max="3849" width="9.44140625" style="117" customWidth="1"/>
    <col min="3850" max="3851" width="10.77734375" style="117" customWidth="1"/>
    <col min="3852" max="3852" width="14.5546875" style="117" customWidth="1"/>
    <col min="3853" max="4096" width="10.5546875" style="117"/>
    <col min="4097" max="4097" width="10.5546875" style="117" customWidth="1"/>
    <col min="4098" max="4098" width="9.44140625" style="117" customWidth="1"/>
    <col min="4099" max="4099" width="9.109375" style="117" customWidth="1"/>
    <col min="4100" max="4100" width="10.5546875" style="117" customWidth="1"/>
    <col min="4101" max="4101" width="12.44140625" style="117" customWidth="1"/>
    <col min="4102" max="4102" width="12.5546875" style="117" customWidth="1"/>
    <col min="4103" max="4103" width="10.109375" style="117" customWidth="1"/>
    <col min="4104" max="4104" width="10.88671875" style="117" customWidth="1"/>
    <col min="4105" max="4105" width="9.44140625" style="117" customWidth="1"/>
    <col min="4106" max="4107" width="10.77734375" style="117" customWidth="1"/>
    <col min="4108" max="4108" width="14.5546875" style="117" customWidth="1"/>
    <col min="4109" max="4352" width="10.5546875" style="117"/>
    <col min="4353" max="4353" width="10.5546875" style="117" customWidth="1"/>
    <col min="4354" max="4354" width="9.44140625" style="117" customWidth="1"/>
    <col min="4355" max="4355" width="9.109375" style="117" customWidth="1"/>
    <col min="4356" max="4356" width="10.5546875" style="117" customWidth="1"/>
    <col min="4357" max="4357" width="12.44140625" style="117" customWidth="1"/>
    <col min="4358" max="4358" width="12.5546875" style="117" customWidth="1"/>
    <col min="4359" max="4359" width="10.109375" style="117" customWidth="1"/>
    <col min="4360" max="4360" width="10.88671875" style="117" customWidth="1"/>
    <col min="4361" max="4361" width="9.44140625" style="117" customWidth="1"/>
    <col min="4362" max="4363" width="10.77734375" style="117" customWidth="1"/>
    <col min="4364" max="4364" width="14.5546875" style="117" customWidth="1"/>
    <col min="4365" max="4608" width="10.5546875" style="117"/>
    <col min="4609" max="4609" width="10.5546875" style="117" customWidth="1"/>
    <col min="4610" max="4610" width="9.44140625" style="117" customWidth="1"/>
    <col min="4611" max="4611" width="9.109375" style="117" customWidth="1"/>
    <col min="4612" max="4612" width="10.5546875" style="117" customWidth="1"/>
    <col min="4613" max="4613" width="12.44140625" style="117" customWidth="1"/>
    <col min="4614" max="4614" width="12.5546875" style="117" customWidth="1"/>
    <col min="4615" max="4615" width="10.109375" style="117" customWidth="1"/>
    <col min="4616" max="4616" width="10.88671875" style="117" customWidth="1"/>
    <col min="4617" max="4617" width="9.44140625" style="117" customWidth="1"/>
    <col min="4618" max="4619" width="10.77734375" style="117" customWidth="1"/>
    <col min="4620" max="4620" width="14.5546875" style="117" customWidth="1"/>
    <col min="4621" max="4864" width="10.5546875" style="117"/>
    <col min="4865" max="4865" width="10.5546875" style="117" customWidth="1"/>
    <col min="4866" max="4866" width="9.44140625" style="117" customWidth="1"/>
    <col min="4867" max="4867" width="9.109375" style="117" customWidth="1"/>
    <col min="4868" max="4868" width="10.5546875" style="117" customWidth="1"/>
    <col min="4869" max="4869" width="12.44140625" style="117" customWidth="1"/>
    <col min="4870" max="4870" width="12.5546875" style="117" customWidth="1"/>
    <col min="4871" max="4871" width="10.109375" style="117" customWidth="1"/>
    <col min="4872" max="4872" width="10.88671875" style="117" customWidth="1"/>
    <col min="4873" max="4873" width="9.44140625" style="117" customWidth="1"/>
    <col min="4874" max="4875" width="10.77734375" style="117" customWidth="1"/>
    <col min="4876" max="4876" width="14.5546875" style="117" customWidth="1"/>
    <col min="4877" max="5120" width="10.5546875" style="117"/>
    <col min="5121" max="5121" width="10.5546875" style="117" customWidth="1"/>
    <col min="5122" max="5122" width="9.44140625" style="117" customWidth="1"/>
    <col min="5123" max="5123" width="9.109375" style="117" customWidth="1"/>
    <col min="5124" max="5124" width="10.5546875" style="117" customWidth="1"/>
    <col min="5125" max="5125" width="12.44140625" style="117" customWidth="1"/>
    <col min="5126" max="5126" width="12.5546875" style="117" customWidth="1"/>
    <col min="5127" max="5127" width="10.109375" style="117" customWidth="1"/>
    <col min="5128" max="5128" width="10.88671875" style="117" customWidth="1"/>
    <col min="5129" max="5129" width="9.44140625" style="117" customWidth="1"/>
    <col min="5130" max="5131" width="10.77734375" style="117" customWidth="1"/>
    <col min="5132" max="5132" width="14.5546875" style="117" customWidth="1"/>
    <col min="5133" max="5376" width="10.5546875" style="117"/>
    <col min="5377" max="5377" width="10.5546875" style="117" customWidth="1"/>
    <col min="5378" max="5378" width="9.44140625" style="117" customWidth="1"/>
    <col min="5379" max="5379" width="9.109375" style="117" customWidth="1"/>
    <col min="5380" max="5380" width="10.5546875" style="117" customWidth="1"/>
    <col min="5381" max="5381" width="12.44140625" style="117" customWidth="1"/>
    <col min="5382" max="5382" width="12.5546875" style="117" customWidth="1"/>
    <col min="5383" max="5383" width="10.109375" style="117" customWidth="1"/>
    <col min="5384" max="5384" width="10.88671875" style="117" customWidth="1"/>
    <col min="5385" max="5385" width="9.44140625" style="117" customWidth="1"/>
    <col min="5386" max="5387" width="10.77734375" style="117" customWidth="1"/>
    <col min="5388" max="5388" width="14.5546875" style="117" customWidth="1"/>
    <col min="5389" max="5632" width="10.5546875" style="117"/>
    <col min="5633" max="5633" width="10.5546875" style="117" customWidth="1"/>
    <col min="5634" max="5634" width="9.44140625" style="117" customWidth="1"/>
    <col min="5635" max="5635" width="9.109375" style="117" customWidth="1"/>
    <col min="5636" max="5636" width="10.5546875" style="117" customWidth="1"/>
    <col min="5637" max="5637" width="12.44140625" style="117" customWidth="1"/>
    <col min="5638" max="5638" width="12.5546875" style="117" customWidth="1"/>
    <col min="5639" max="5639" width="10.109375" style="117" customWidth="1"/>
    <col min="5640" max="5640" width="10.88671875" style="117" customWidth="1"/>
    <col min="5641" max="5641" width="9.44140625" style="117" customWidth="1"/>
    <col min="5642" max="5643" width="10.77734375" style="117" customWidth="1"/>
    <col min="5644" max="5644" width="14.5546875" style="117" customWidth="1"/>
    <col min="5645" max="5888" width="10.5546875" style="117"/>
    <col min="5889" max="5889" width="10.5546875" style="117" customWidth="1"/>
    <col min="5890" max="5890" width="9.44140625" style="117" customWidth="1"/>
    <col min="5891" max="5891" width="9.109375" style="117" customWidth="1"/>
    <col min="5892" max="5892" width="10.5546875" style="117" customWidth="1"/>
    <col min="5893" max="5893" width="12.44140625" style="117" customWidth="1"/>
    <col min="5894" max="5894" width="12.5546875" style="117" customWidth="1"/>
    <col min="5895" max="5895" width="10.109375" style="117" customWidth="1"/>
    <col min="5896" max="5896" width="10.88671875" style="117" customWidth="1"/>
    <col min="5897" max="5897" width="9.44140625" style="117" customWidth="1"/>
    <col min="5898" max="5899" width="10.77734375" style="117" customWidth="1"/>
    <col min="5900" max="5900" width="14.5546875" style="117" customWidth="1"/>
    <col min="5901" max="6144" width="10.5546875" style="117"/>
    <col min="6145" max="6145" width="10.5546875" style="117" customWidth="1"/>
    <col min="6146" max="6146" width="9.44140625" style="117" customWidth="1"/>
    <col min="6147" max="6147" width="9.109375" style="117" customWidth="1"/>
    <col min="6148" max="6148" width="10.5546875" style="117" customWidth="1"/>
    <col min="6149" max="6149" width="12.44140625" style="117" customWidth="1"/>
    <col min="6150" max="6150" width="12.5546875" style="117" customWidth="1"/>
    <col min="6151" max="6151" width="10.109375" style="117" customWidth="1"/>
    <col min="6152" max="6152" width="10.88671875" style="117" customWidth="1"/>
    <col min="6153" max="6153" width="9.44140625" style="117" customWidth="1"/>
    <col min="6154" max="6155" width="10.77734375" style="117" customWidth="1"/>
    <col min="6156" max="6156" width="14.5546875" style="117" customWidth="1"/>
    <col min="6157" max="6400" width="10.5546875" style="117"/>
    <col min="6401" max="6401" width="10.5546875" style="117" customWidth="1"/>
    <col min="6402" max="6402" width="9.44140625" style="117" customWidth="1"/>
    <col min="6403" max="6403" width="9.109375" style="117" customWidth="1"/>
    <col min="6404" max="6404" width="10.5546875" style="117" customWidth="1"/>
    <col min="6405" max="6405" width="12.44140625" style="117" customWidth="1"/>
    <col min="6406" max="6406" width="12.5546875" style="117" customWidth="1"/>
    <col min="6407" max="6407" width="10.109375" style="117" customWidth="1"/>
    <col min="6408" max="6408" width="10.88671875" style="117" customWidth="1"/>
    <col min="6409" max="6409" width="9.44140625" style="117" customWidth="1"/>
    <col min="6410" max="6411" width="10.77734375" style="117" customWidth="1"/>
    <col min="6412" max="6412" width="14.5546875" style="117" customWidth="1"/>
    <col min="6413" max="6656" width="10.5546875" style="117"/>
    <col min="6657" max="6657" width="10.5546875" style="117" customWidth="1"/>
    <col min="6658" max="6658" width="9.44140625" style="117" customWidth="1"/>
    <col min="6659" max="6659" width="9.109375" style="117" customWidth="1"/>
    <col min="6660" max="6660" width="10.5546875" style="117" customWidth="1"/>
    <col min="6661" max="6661" width="12.44140625" style="117" customWidth="1"/>
    <col min="6662" max="6662" width="12.5546875" style="117" customWidth="1"/>
    <col min="6663" max="6663" width="10.109375" style="117" customWidth="1"/>
    <col min="6664" max="6664" width="10.88671875" style="117" customWidth="1"/>
    <col min="6665" max="6665" width="9.44140625" style="117" customWidth="1"/>
    <col min="6666" max="6667" width="10.77734375" style="117" customWidth="1"/>
    <col min="6668" max="6668" width="14.5546875" style="117" customWidth="1"/>
    <col min="6669" max="6912" width="10.5546875" style="117"/>
    <col min="6913" max="6913" width="10.5546875" style="117" customWidth="1"/>
    <col min="6914" max="6914" width="9.44140625" style="117" customWidth="1"/>
    <col min="6915" max="6915" width="9.109375" style="117" customWidth="1"/>
    <col min="6916" max="6916" width="10.5546875" style="117" customWidth="1"/>
    <col min="6917" max="6917" width="12.44140625" style="117" customWidth="1"/>
    <col min="6918" max="6918" width="12.5546875" style="117" customWidth="1"/>
    <col min="6919" max="6919" width="10.109375" style="117" customWidth="1"/>
    <col min="6920" max="6920" width="10.88671875" style="117" customWidth="1"/>
    <col min="6921" max="6921" width="9.44140625" style="117" customWidth="1"/>
    <col min="6922" max="6923" width="10.77734375" style="117" customWidth="1"/>
    <col min="6924" max="6924" width="14.5546875" style="117" customWidth="1"/>
    <col min="6925" max="7168" width="10.5546875" style="117"/>
    <col min="7169" max="7169" width="10.5546875" style="117" customWidth="1"/>
    <col min="7170" max="7170" width="9.44140625" style="117" customWidth="1"/>
    <col min="7171" max="7171" width="9.109375" style="117" customWidth="1"/>
    <col min="7172" max="7172" width="10.5546875" style="117" customWidth="1"/>
    <col min="7173" max="7173" width="12.44140625" style="117" customWidth="1"/>
    <col min="7174" max="7174" width="12.5546875" style="117" customWidth="1"/>
    <col min="7175" max="7175" width="10.109375" style="117" customWidth="1"/>
    <col min="7176" max="7176" width="10.88671875" style="117" customWidth="1"/>
    <col min="7177" max="7177" width="9.44140625" style="117" customWidth="1"/>
    <col min="7178" max="7179" width="10.77734375" style="117" customWidth="1"/>
    <col min="7180" max="7180" width="14.5546875" style="117" customWidth="1"/>
    <col min="7181" max="7424" width="10.5546875" style="117"/>
    <col min="7425" max="7425" width="10.5546875" style="117" customWidth="1"/>
    <col min="7426" max="7426" width="9.44140625" style="117" customWidth="1"/>
    <col min="7427" max="7427" width="9.109375" style="117" customWidth="1"/>
    <col min="7428" max="7428" width="10.5546875" style="117" customWidth="1"/>
    <col min="7429" max="7429" width="12.44140625" style="117" customWidth="1"/>
    <col min="7430" max="7430" width="12.5546875" style="117" customWidth="1"/>
    <col min="7431" max="7431" width="10.109375" style="117" customWidth="1"/>
    <col min="7432" max="7432" width="10.88671875" style="117" customWidth="1"/>
    <col min="7433" max="7433" width="9.44140625" style="117" customWidth="1"/>
    <col min="7434" max="7435" width="10.77734375" style="117" customWidth="1"/>
    <col min="7436" max="7436" width="14.5546875" style="117" customWidth="1"/>
    <col min="7437" max="7680" width="10.5546875" style="117"/>
    <col min="7681" max="7681" width="10.5546875" style="117" customWidth="1"/>
    <col min="7682" max="7682" width="9.44140625" style="117" customWidth="1"/>
    <col min="7683" max="7683" width="9.109375" style="117" customWidth="1"/>
    <col min="7684" max="7684" width="10.5546875" style="117" customWidth="1"/>
    <col min="7685" max="7685" width="12.44140625" style="117" customWidth="1"/>
    <col min="7686" max="7686" width="12.5546875" style="117" customWidth="1"/>
    <col min="7687" max="7687" width="10.109375" style="117" customWidth="1"/>
    <col min="7688" max="7688" width="10.88671875" style="117" customWidth="1"/>
    <col min="7689" max="7689" width="9.44140625" style="117" customWidth="1"/>
    <col min="7690" max="7691" width="10.77734375" style="117" customWidth="1"/>
    <col min="7692" max="7692" width="14.5546875" style="117" customWidth="1"/>
    <col min="7693" max="7936" width="10.5546875" style="117"/>
    <col min="7937" max="7937" width="10.5546875" style="117" customWidth="1"/>
    <col min="7938" max="7938" width="9.44140625" style="117" customWidth="1"/>
    <col min="7939" max="7939" width="9.109375" style="117" customWidth="1"/>
    <col min="7940" max="7940" width="10.5546875" style="117" customWidth="1"/>
    <col min="7941" max="7941" width="12.44140625" style="117" customWidth="1"/>
    <col min="7942" max="7942" width="12.5546875" style="117" customWidth="1"/>
    <col min="7943" max="7943" width="10.109375" style="117" customWidth="1"/>
    <col min="7944" max="7944" width="10.88671875" style="117" customWidth="1"/>
    <col min="7945" max="7945" width="9.44140625" style="117" customWidth="1"/>
    <col min="7946" max="7947" width="10.77734375" style="117" customWidth="1"/>
    <col min="7948" max="7948" width="14.5546875" style="117" customWidth="1"/>
    <col min="7949" max="8192" width="10.5546875" style="117"/>
    <col min="8193" max="8193" width="10.5546875" style="117" customWidth="1"/>
    <col min="8194" max="8194" width="9.44140625" style="117" customWidth="1"/>
    <col min="8195" max="8195" width="9.109375" style="117" customWidth="1"/>
    <col min="8196" max="8196" width="10.5546875" style="117" customWidth="1"/>
    <col min="8197" max="8197" width="12.44140625" style="117" customWidth="1"/>
    <col min="8198" max="8198" width="12.5546875" style="117" customWidth="1"/>
    <col min="8199" max="8199" width="10.109375" style="117" customWidth="1"/>
    <col min="8200" max="8200" width="10.88671875" style="117" customWidth="1"/>
    <col min="8201" max="8201" width="9.44140625" style="117" customWidth="1"/>
    <col min="8202" max="8203" width="10.77734375" style="117" customWidth="1"/>
    <col min="8204" max="8204" width="14.5546875" style="117" customWidth="1"/>
    <col min="8205" max="8448" width="10.5546875" style="117"/>
    <col min="8449" max="8449" width="10.5546875" style="117" customWidth="1"/>
    <col min="8450" max="8450" width="9.44140625" style="117" customWidth="1"/>
    <col min="8451" max="8451" width="9.109375" style="117" customWidth="1"/>
    <col min="8452" max="8452" width="10.5546875" style="117" customWidth="1"/>
    <col min="8453" max="8453" width="12.44140625" style="117" customWidth="1"/>
    <col min="8454" max="8454" width="12.5546875" style="117" customWidth="1"/>
    <col min="8455" max="8455" width="10.109375" style="117" customWidth="1"/>
    <col min="8456" max="8456" width="10.88671875" style="117" customWidth="1"/>
    <col min="8457" max="8457" width="9.44140625" style="117" customWidth="1"/>
    <col min="8458" max="8459" width="10.77734375" style="117" customWidth="1"/>
    <col min="8460" max="8460" width="14.5546875" style="117" customWidth="1"/>
    <col min="8461" max="8704" width="10.5546875" style="117"/>
    <col min="8705" max="8705" width="10.5546875" style="117" customWidth="1"/>
    <col min="8706" max="8706" width="9.44140625" style="117" customWidth="1"/>
    <col min="8707" max="8707" width="9.109375" style="117" customWidth="1"/>
    <col min="8708" max="8708" width="10.5546875" style="117" customWidth="1"/>
    <col min="8709" max="8709" width="12.44140625" style="117" customWidth="1"/>
    <col min="8710" max="8710" width="12.5546875" style="117" customWidth="1"/>
    <col min="8711" max="8711" width="10.109375" style="117" customWidth="1"/>
    <col min="8712" max="8712" width="10.88671875" style="117" customWidth="1"/>
    <col min="8713" max="8713" width="9.44140625" style="117" customWidth="1"/>
    <col min="8714" max="8715" width="10.77734375" style="117" customWidth="1"/>
    <col min="8716" max="8716" width="14.5546875" style="117" customWidth="1"/>
    <col min="8717" max="8960" width="10.5546875" style="117"/>
    <col min="8961" max="8961" width="10.5546875" style="117" customWidth="1"/>
    <col min="8962" max="8962" width="9.44140625" style="117" customWidth="1"/>
    <col min="8963" max="8963" width="9.109375" style="117" customWidth="1"/>
    <col min="8964" max="8964" width="10.5546875" style="117" customWidth="1"/>
    <col min="8965" max="8965" width="12.44140625" style="117" customWidth="1"/>
    <col min="8966" max="8966" width="12.5546875" style="117" customWidth="1"/>
    <col min="8967" max="8967" width="10.109375" style="117" customWidth="1"/>
    <col min="8968" max="8968" width="10.88671875" style="117" customWidth="1"/>
    <col min="8969" max="8969" width="9.44140625" style="117" customWidth="1"/>
    <col min="8970" max="8971" width="10.77734375" style="117" customWidth="1"/>
    <col min="8972" max="8972" width="14.5546875" style="117" customWidth="1"/>
    <col min="8973" max="9216" width="10.5546875" style="117"/>
    <col min="9217" max="9217" width="10.5546875" style="117" customWidth="1"/>
    <col min="9218" max="9218" width="9.44140625" style="117" customWidth="1"/>
    <col min="9219" max="9219" width="9.109375" style="117" customWidth="1"/>
    <col min="9220" max="9220" width="10.5546875" style="117" customWidth="1"/>
    <col min="9221" max="9221" width="12.44140625" style="117" customWidth="1"/>
    <col min="9222" max="9222" width="12.5546875" style="117" customWidth="1"/>
    <col min="9223" max="9223" width="10.109375" style="117" customWidth="1"/>
    <col min="9224" max="9224" width="10.88671875" style="117" customWidth="1"/>
    <col min="9225" max="9225" width="9.44140625" style="117" customWidth="1"/>
    <col min="9226" max="9227" width="10.77734375" style="117" customWidth="1"/>
    <col min="9228" max="9228" width="14.5546875" style="117" customWidth="1"/>
    <col min="9229" max="9472" width="10.5546875" style="117"/>
    <col min="9473" max="9473" width="10.5546875" style="117" customWidth="1"/>
    <col min="9474" max="9474" width="9.44140625" style="117" customWidth="1"/>
    <col min="9475" max="9475" width="9.109375" style="117" customWidth="1"/>
    <col min="9476" max="9476" width="10.5546875" style="117" customWidth="1"/>
    <col min="9477" max="9477" width="12.44140625" style="117" customWidth="1"/>
    <col min="9478" max="9478" width="12.5546875" style="117" customWidth="1"/>
    <col min="9479" max="9479" width="10.109375" style="117" customWidth="1"/>
    <col min="9480" max="9480" width="10.88671875" style="117" customWidth="1"/>
    <col min="9481" max="9481" width="9.44140625" style="117" customWidth="1"/>
    <col min="9482" max="9483" width="10.77734375" style="117" customWidth="1"/>
    <col min="9484" max="9484" width="14.5546875" style="117" customWidth="1"/>
    <col min="9485" max="9728" width="10.5546875" style="117"/>
    <col min="9729" max="9729" width="10.5546875" style="117" customWidth="1"/>
    <col min="9730" max="9730" width="9.44140625" style="117" customWidth="1"/>
    <col min="9731" max="9731" width="9.109375" style="117" customWidth="1"/>
    <col min="9732" max="9732" width="10.5546875" style="117" customWidth="1"/>
    <col min="9733" max="9733" width="12.44140625" style="117" customWidth="1"/>
    <col min="9734" max="9734" width="12.5546875" style="117" customWidth="1"/>
    <col min="9735" max="9735" width="10.109375" style="117" customWidth="1"/>
    <col min="9736" max="9736" width="10.88671875" style="117" customWidth="1"/>
    <col min="9737" max="9737" width="9.44140625" style="117" customWidth="1"/>
    <col min="9738" max="9739" width="10.77734375" style="117" customWidth="1"/>
    <col min="9740" max="9740" width="14.5546875" style="117" customWidth="1"/>
    <col min="9741" max="9984" width="10.5546875" style="117"/>
    <col min="9985" max="9985" width="10.5546875" style="117" customWidth="1"/>
    <col min="9986" max="9986" width="9.44140625" style="117" customWidth="1"/>
    <col min="9987" max="9987" width="9.109375" style="117" customWidth="1"/>
    <col min="9988" max="9988" width="10.5546875" style="117" customWidth="1"/>
    <col min="9989" max="9989" width="12.44140625" style="117" customWidth="1"/>
    <col min="9990" max="9990" width="12.5546875" style="117" customWidth="1"/>
    <col min="9991" max="9991" width="10.109375" style="117" customWidth="1"/>
    <col min="9992" max="9992" width="10.88671875" style="117" customWidth="1"/>
    <col min="9993" max="9993" width="9.44140625" style="117" customWidth="1"/>
    <col min="9994" max="9995" width="10.77734375" style="117" customWidth="1"/>
    <col min="9996" max="9996" width="14.5546875" style="117" customWidth="1"/>
    <col min="9997" max="10240" width="10.5546875" style="117"/>
    <col min="10241" max="10241" width="10.5546875" style="117" customWidth="1"/>
    <col min="10242" max="10242" width="9.44140625" style="117" customWidth="1"/>
    <col min="10243" max="10243" width="9.109375" style="117" customWidth="1"/>
    <col min="10244" max="10244" width="10.5546875" style="117" customWidth="1"/>
    <col min="10245" max="10245" width="12.44140625" style="117" customWidth="1"/>
    <col min="10246" max="10246" width="12.5546875" style="117" customWidth="1"/>
    <col min="10247" max="10247" width="10.109375" style="117" customWidth="1"/>
    <col min="10248" max="10248" width="10.88671875" style="117" customWidth="1"/>
    <col min="10249" max="10249" width="9.44140625" style="117" customWidth="1"/>
    <col min="10250" max="10251" width="10.77734375" style="117" customWidth="1"/>
    <col min="10252" max="10252" width="14.5546875" style="117" customWidth="1"/>
    <col min="10253" max="10496" width="10.5546875" style="117"/>
    <col min="10497" max="10497" width="10.5546875" style="117" customWidth="1"/>
    <col min="10498" max="10498" width="9.44140625" style="117" customWidth="1"/>
    <col min="10499" max="10499" width="9.109375" style="117" customWidth="1"/>
    <col min="10500" max="10500" width="10.5546875" style="117" customWidth="1"/>
    <col min="10501" max="10501" width="12.44140625" style="117" customWidth="1"/>
    <col min="10502" max="10502" width="12.5546875" style="117" customWidth="1"/>
    <col min="10503" max="10503" width="10.109375" style="117" customWidth="1"/>
    <col min="10504" max="10504" width="10.88671875" style="117" customWidth="1"/>
    <col min="10505" max="10505" width="9.44140625" style="117" customWidth="1"/>
    <col min="10506" max="10507" width="10.77734375" style="117" customWidth="1"/>
    <col min="10508" max="10508" width="14.5546875" style="117" customWidth="1"/>
    <col min="10509" max="10752" width="10.5546875" style="117"/>
    <col min="10753" max="10753" width="10.5546875" style="117" customWidth="1"/>
    <col min="10754" max="10754" width="9.44140625" style="117" customWidth="1"/>
    <col min="10755" max="10755" width="9.109375" style="117" customWidth="1"/>
    <col min="10756" max="10756" width="10.5546875" style="117" customWidth="1"/>
    <col min="10757" max="10757" width="12.44140625" style="117" customWidth="1"/>
    <col min="10758" max="10758" width="12.5546875" style="117" customWidth="1"/>
    <col min="10759" max="10759" width="10.109375" style="117" customWidth="1"/>
    <col min="10760" max="10760" width="10.88671875" style="117" customWidth="1"/>
    <col min="10761" max="10761" width="9.44140625" style="117" customWidth="1"/>
    <col min="10762" max="10763" width="10.77734375" style="117" customWidth="1"/>
    <col min="10764" max="10764" width="14.5546875" style="117" customWidth="1"/>
    <col min="10765" max="11008" width="10.5546875" style="117"/>
    <col min="11009" max="11009" width="10.5546875" style="117" customWidth="1"/>
    <col min="11010" max="11010" width="9.44140625" style="117" customWidth="1"/>
    <col min="11011" max="11011" width="9.109375" style="117" customWidth="1"/>
    <col min="11012" max="11012" width="10.5546875" style="117" customWidth="1"/>
    <col min="11013" max="11013" width="12.44140625" style="117" customWidth="1"/>
    <col min="11014" max="11014" width="12.5546875" style="117" customWidth="1"/>
    <col min="11015" max="11015" width="10.109375" style="117" customWidth="1"/>
    <col min="11016" max="11016" width="10.88671875" style="117" customWidth="1"/>
    <col min="11017" max="11017" width="9.44140625" style="117" customWidth="1"/>
    <col min="11018" max="11019" width="10.77734375" style="117" customWidth="1"/>
    <col min="11020" max="11020" width="14.5546875" style="117" customWidth="1"/>
    <col min="11021" max="11264" width="10.5546875" style="117"/>
    <col min="11265" max="11265" width="10.5546875" style="117" customWidth="1"/>
    <col min="11266" max="11266" width="9.44140625" style="117" customWidth="1"/>
    <col min="11267" max="11267" width="9.109375" style="117" customWidth="1"/>
    <col min="11268" max="11268" width="10.5546875" style="117" customWidth="1"/>
    <col min="11269" max="11269" width="12.44140625" style="117" customWidth="1"/>
    <col min="11270" max="11270" width="12.5546875" style="117" customWidth="1"/>
    <col min="11271" max="11271" width="10.109375" style="117" customWidth="1"/>
    <col min="11272" max="11272" width="10.88671875" style="117" customWidth="1"/>
    <col min="11273" max="11273" width="9.44140625" style="117" customWidth="1"/>
    <col min="11274" max="11275" width="10.77734375" style="117" customWidth="1"/>
    <col min="11276" max="11276" width="14.5546875" style="117" customWidth="1"/>
    <col min="11277" max="11520" width="10.5546875" style="117"/>
    <col min="11521" max="11521" width="10.5546875" style="117" customWidth="1"/>
    <col min="11522" max="11522" width="9.44140625" style="117" customWidth="1"/>
    <col min="11523" max="11523" width="9.109375" style="117" customWidth="1"/>
    <col min="11524" max="11524" width="10.5546875" style="117" customWidth="1"/>
    <col min="11525" max="11525" width="12.44140625" style="117" customWidth="1"/>
    <col min="11526" max="11526" width="12.5546875" style="117" customWidth="1"/>
    <col min="11527" max="11527" width="10.109375" style="117" customWidth="1"/>
    <col min="11528" max="11528" width="10.88671875" style="117" customWidth="1"/>
    <col min="11529" max="11529" width="9.44140625" style="117" customWidth="1"/>
    <col min="11530" max="11531" width="10.77734375" style="117" customWidth="1"/>
    <col min="11532" max="11532" width="14.5546875" style="117" customWidth="1"/>
    <col min="11533" max="11776" width="10.5546875" style="117"/>
    <col min="11777" max="11777" width="10.5546875" style="117" customWidth="1"/>
    <col min="11778" max="11778" width="9.44140625" style="117" customWidth="1"/>
    <col min="11779" max="11779" width="9.109375" style="117" customWidth="1"/>
    <col min="11780" max="11780" width="10.5546875" style="117" customWidth="1"/>
    <col min="11781" max="11781" width="12.44140625" style="117" customWidth="1"/>
    <col min="11782" max="11782" width="12.5546875" style="117" customWidth="1"/>
    <col min="11783" max="11783" width="10.109375" style="117" customWidth="1"/>
    <col min="11784" max="11784" width="10.88671875" style="117" customWidth="1"/>
    <col min="11785" max="11785" width="9.44140625" style="117" customWidth="1"/>
    <col min="11786" max="11787" width="10.77734375" style="117" customWidth="1"/>
    <col min="11788" max="11788" width="14.5546875" style="117" customWidth="1"/>
    <col min="11789" max="12032" width="10.5546875" style="117"/>
    <col min="12033" max="12033" width="10.5546875" style="117" customWidth="1"/>
    <col min="12034" max="12034" width="9.44140625" style="117" customWidth="1"/>
    <col min="12035" max="12035" width="9.109375" style="117" customWidth="1"/>
    <col min="12036" max="12036" width="10.5546875" style="117" customWidth="1"/>
    <col min="12037" max="12037" width="12.44140625" style="117" customWidth="1"/>
    <col min="12038" max="12038" width="12.5546875" style="117" customWidth="1"/>
    <col min="12039" max="12039" width="10.109375" style="117" customWidth="1"/>
    <col min="12040" max="12040" width="10.88671875" style="117" customWidth="1"/>
    <col min="12041" max="12041" width="9.44140625" style="117" customWidth="1"/>
    <col min="12042" max="12043" width="10.77734375" style="117" customWidth="1"/>
    <col min="12044" max="12044" width="14.5546875" style="117" customWidth="1"/>
    <col min="12045" max="12288" width="10.5546875" style="117"/>
    <col min="12289" max="12289" width="10.5546875" style="117" customWidth="1"/>
    <col min="12290" max="12290" width="9.44140625" style="117" customWidth="1"/>
    <col min="12291" max="12291" width="9.109375" style="117" customWidth="1"/>
    <col min="12292" max="12292" width="10.5546875" style="117" customWidth="1"/>
    <col min="12293" max="12293" width="12.44140625" style="117" customWidth="1"/>
    <col min="12294" max="12294" width="12.5546875" style="117" customWidth="1"/>
    <col min="12295" max="12295" width="10.109375" style="117" customWidth="1"/>
    <col min="12296" max="12296" width="10.88671875" style="117" customWidth="1"/>
    <col min="12297" max="12297" width="9.44140625" style="117" customWidth="1"/>
    <col min="12298" max="12299" width="10.77734375" style="117" customWidth="1"/>
    <col min="12300" max="12300" width="14.5546875" style="117" customWidth="1"/>
    <col min="12301" max="12544" width="10.5546875" style="117"/>
    <col min="12545" max="12545" width="10.5546875" style="117" customWidth="1"/>
    <col min="12546" max="12546" width="9.44140625" style="117" customWidth="1"/>
    <col min="12547" max="12547" width="9.109375" style="117" customWidth="1"/>
    <col min="12548" max="12548" width="10.5546875" style="117" customWidth="1"/>
    <col min="12549" max="12549" width="12.44140625" style="117" customWidth="1"/>
    <col min="12550" max="12550" width="12.5546875" style="117" customWidth="1"/>
    <col min="12551" max="12551" width="10.109375" style="117" customWidth="1"/>
    <col min="12552" max="12552" width="10.88671875" style="117" customWidth="1"/>
    <col min="12553" max="12553" width="9.44140625" style="117" customWidth="1"/>
    <col min="12554" max="12555" width="10.77734375" style="117" customWidth="1"/>
    <col min="12556" max="12556" width="14.5546875" style="117" customWidth="1"/>
    <col min="12557" max="12800" width="10.5546875" style="117"/>
    <col min="12801" max="12801" width="10.5546875" style="117" customWidth="1"/>
    <col min="12802" max="12802" width="9.44140625" style="117" customWidth="1"/>
    <col min="12803" max="12803" width="9.109375" style="117" customWidth="1"/>
    <col min="12804" max="12804" width="10.5546875" style="117" customWidth="1"/>
    <col min="12805" max="12805" width="12.44140625" style="117" customWidth="1"/>
    <col min="12806" max="12806" width="12.5546875" style="117" customWidth="1"/>
    <col min="12807" max="12807" width="10.109375" style="117" customWidth="1"/>
    <col min="12808" max="12808" width="10.88671875" style="117" customWidth="1"/>
    <col min="12809" max="12809" width="9.44140625" style="117" customWidth="1"/>
    <col min="12810" max="12811" width="10.77734375" style="117" customWidth="1"/>
    <col min="12812" max="12812" width="14.5546875" style="117" customWidth="1"/>
    <col min="12813" max="13056" width="10.5546875" style="117"/>
    <col min="13057" max="13057" width="10.5546875" style="117" customWidth="1"/>
    <col min="13058" max="13058" width="9.44140625" style="117" customWidth="1"/>
    <col min="13059" max="13059" width="9.109375" style="117" customWidth="1"/>
    <col min="13060" max="13060" width="10.5546875" style="117" customWidth="1"/>
    <col min="13061" max="13061" width="12.44140625" style="117" customWidth="1"/>
    <col min="13062" max="13062" width="12.5546875" style="117" customWidth="1"/>
    <col min="13063" max="13063" width="10.109375" style="117" customWidth="1"/>
    <col min="13064" max="13064" width="10.88671875" style="117" customWidth="1"/>
    <col min="13065" max="13065" width="9.44140625" style="117" customWidth="1"/>
    <col min="13066" max="13067" width="10.77734375" style="117" customWidth="1"/>
    <col min="13068" max="13068" width="14.5546875" style="117" customWidth="1"/>
    <col min="13069" max="13312" width="10.5546875" style="117"/>
    <col min="13313" max="13313" width="10.5546875" style="117" customWidth="1"/>
    <col min="13314" max="13314" width="9.44140625" style="117" customWidth="1"/>
    <col min="13315" max="13315" width="9.109375" style="117" customWidth="1"/>
    <col min="13316" max="13316" width="10.5546875" style="117" customWidth="1"/>
    <col min="13317" max="13317" width="12.44140625" style="117" customWidth="1"/>
    <col min="13318" max="13318" width="12.5546875" style="117" customWidth="1"/>
    <col min="13319" max="13319" width="10.109375" style="117" customWidth="1"/>
    <col min="13320" max="13320" width="10.88671875" style="117" customWidth="1"/>
    <col min="13321" max="13321" width="9.44140625" style="117" customWidth="1"/>
    <col min="13322" max="13323" width="10.77734375" style="117" customWidth="1"/>
    <col min="13324" max="13324" width="14.5546875" style="117" customWidth="1"/>
    <col min="13325" max="13568" width="10.5546875" style="117"/>
    <col min="13569" max="13569" width="10.5546875" style="117" customWidth="1"/>
    <col min="13570" max="13570" width="9.44140625" style="117" customWidth="1"/>
    <col min="13571" max="13571" width="9.109375" style="117" customWidth="1"/>
    <col min="13572" max="13572" width="10.5546875" style="117" customWidth="1"/>
    <col min="13573" max="13573" width="12.44140625" style="117" customWidth="1"/>
    <col min="13574" max="13574" width="12.5546875" style="117" customWidth="1"/>
    <col min="13575" max="13575" width="10.109375" style="117" customWidth="1"/>
    <col min="13576" max="13576" width="10.88671875" style="117" customWidth="1"/>
    <col min="13577" max="13577" width="9.44140625" style="117" customWidth="1"/>
    <col min="13578" max="13579" width="10.77734375" style="117" customWidth="1"/>
    <col min="13580" max="13580" width="14.5546875" style="117" customWidth="1"/>
    <col min="13581" max="13824" width="10.5546875" style="117"/>
    <col min="13825" max="13825" width="10.5546875" style="117" customWidth="1"/>
    <col min="13826" max="13826" width="9.44140625" style="117" customWidth="1"/>
    <col min="13827" max="13827" width="9.109375" style="117" customWidth="1"/>
    <col min="13828" max="13828" width="10.5546875" style="117" customWidth="1"/>
    <col min="13829" max="13829" width="12.44140625" style="117" customWidth="1"/>
    <col min="13830" max="13830" width="12.5546875" style="117" customWidth="1"/>
    <col min="13831" max="13831" width="10.109375" style="117" customWidth="1"/>
    <col min="13832" max="13832" width="10.88671875" style="117" customWidth="1"/>
    <col min="13833" max="13833" width="9.44140625" style="117" customWidth="1"/>
    <col min="13834" max="13835" width="10.77734375" style="117" customWidth="1"/>
    <col min="13836" max="13836" width="14.5546875" style="117" customWidth="1"/>
    <col min="13837" max="14080" width="10.5546875" style="117"/>
    <col min="14081" max="14081" width="10.5546875" style="117" customWidth="1"/>
    <col min="14082" max="14082" width="9.44140625" style="117" customWidth="1"/>
    <col min="14083" max="14083" width="9.109375" style="117" customWidth="1"/>
    <col min="14084" max="14084" width="10.5546875" style="117" customWidth="1"/>
    <col min="14085" max="14085" width="12.44140625" style="117" customWidth="1"/>
    <col min="14086" max="14086" width="12.5546875" style="117" customWidth="1"/>
    <col min="14087" max="14087" width="10.109375" style="117" customWidth="1"/>
    <col min="14088" max="14088" width="10.88671875" style="117" customWidth="1"/>
    <col min="14089" max="14089" width="9.44140625" style="117" customWidth="1"/>
    <col min="14090" max="14091" width="10.77734375" style="117" customWidth="1"/>
    <col min="14092" max="14092" width="14.5546875" style="117" customWidth="1"/>
    <col min="14093" max="14336" width="10.5546875" style="117"/>
    <col min="14337" max="14337" width="10.5546875" style="117" customWidth="1"/>
    <col min="14338" max="14338" width="9.44140625" style="117" customWidth="1"/>
    <col min="14339" max="14339" width="9.109375" style="117" customWidth="1"/>
    <col min="14340" max="14340" width="10.5546875" style="117" customWidth="1"/>
    <col min="14341" max="14341" width="12.44140625" style="117" customWidth="1"/>
    <col min="14342" max="14342" width="12.5546875" style="117" customWidth="1"/>
    <col min="14343" max="14343" width="10.109375" style="117" customWidth="1"/>
    <col min="14344" max="14344" width="10.88671875" style="117" customWidth="1"/>
    <col min="14345" max="14345" width="9.44140625" style="117" customWidth="1"/>
    <col min="14346" max="14347" width="10.77734375" style="117" customWidth="1"/>
    <col min="14348" max="14348" width="14.5546875" style="117" customWidth="1"/>
    <col min="14349" max="14592" width="10.5546875" style="117"/>
    <col min="14593" max="14593" width="10.5546875" style="117" customWidth="1"/>
    <col min="14594" max="14594" width="9.44140625" style="117" customWidth="1"/>
    <col min="14595" max="14595" width="9.109375" style="117" customWidth="1"/>
    <col min="14596" max="14596" width="10.5546875" style="117" customWidth="1"/>
    <col min="14597" max="14597" width="12.44140625" style="117" customWidth="1"/>
    <col min="14598" max="14598" width="12.5546875" style="117" customWidth="1"/>
    <col min="14599" max="14599" width="10.109375" style="117" customWidth="1"/>
    <col min="14600" max="14600" width="10.88671875" style="117" customWidth="1"/>
    <col min="14601" max="14601" width="9.44140625" style="117" customWidth="1"/>
    <col min="14602" max="14603" width="10.77734375" style="117" customWidth="1"/>
    <col min="14604" max="14604" width="14.5546875" style="117" customWidth="1"/>
    <col min="14605" max="14848" width="10.5546875" style="117"/>
    <col min="14849" max="14849" width="10.5546875" style="117" customWidth="1"/>
    <col min="14850" max="14850" width="9.44140625" style="117" customWidth="1"/>
    <col min="14851" max="14851" width="9.109375" style="117" customWidth="1"/>
    <col min="14852" max="14852" width="10.5546875" style="117" customWidth="1"/>
    <col min="14853" max="14853" width="12.44140625" style="117" customWidth="1"/>
    <col min="14854" max="14854" width="12.5546875" style="117" customWidth="1"/>
    <col min="14855" max="14855" width="10.109375" style="117" customWidth="1"/>
    <col min="14856" max="14856" width="10.88671875" style="117" customWidth="1"/>
    <col min="14857" max="14857" width="9.44140625" style="117" customWidth="1"/>
    <col min="14858" max="14859" width="10.77734375" style="117" customWidth="1"/>
    <col min="14860" max="14860" width="14.5546875" style="117" customWidth="1"/>
    <col min="14861" max="15104" width="10.5546875" style="117"/>
    <col min="15105" max="15105" width="10.5546875" style="117" customWidth="1"/>
    <col min="15106" max="15106" width="9.44140625" style="117" customWidth="1"/>
    <col min="15107" max="15107" width="9.109375" style="117" customWidth="1"/>
    <col min="15108" max="15108" width="10.5546875" style="117" customWidth="1"/>
    <col min="15109" max="15109" width="12.44140625" style="117" customWidth="1"/>
    <col min="15110" max="15110" width="12.5546875" style="117" customWidth="1"/>
    <col min="15111" max="15111" width="10.109375" style="117" customWidth="1"/>
    <col min="15112" max="15112" width="10.88671875" style="117" customWidth="1"/>
    <col min="15113" max="15113" width="9.44140625" style="117" customWidth="1"/>
    <col min="15114" max="15115" width="10.77734375" style="117" customWidth="1"/>
    <col min="15116" max="15116" width="14.5546875" style="117" customWidth="1"/>
    <col min="15117" max="15360" width="10.5546875" style="117"/>
    <col min="15361" max="15361" width="10.5546875" style="117" customWidth="1"/>
    <col min="15362" max="15362" width="9.44140625" style="117" customWidth="1"/>
    <col min="15363" max="15363" width="9.109375" style="117" customWidth="1"/>
    <col min="15364" max="15364" width="10.5546875" style="117" customWidth="1"/>
    <col min="15365" max="15365" width="12.44140625" style="117" customWidth="1"/>
    <col min="15366" max="15366" width="12.5546875" style="117" customWidth="1"/>
    <col min="15367" max="15367" width="10.109375" style="117" customWidth="1"/>
    <col min="15368" max="15368" width="10.88671875" style="117" customWidth="1"/>
    <col min="15369" max="15369" width="9.44140625" style="117" customWidth="1"/>
    <col min="15370" max="15371" width="10.77734375" style="117" customWidth="1"/>
    <col min="15372" max="15372" width="14.5546875" style="117" customWidth="1"/>
    <col min="15373" max="15616" width="10.5546875" style="117"/>
    <col min="15617" max="15617" width="10.5546875" style="117" customWidth="1"/>
    <col min="15618" max="15618" width="9.44140625" style="117" customWidth="1"/>
    <col min="15619" max="15619" width="9.109375" style="117" customWidth="1"/>
    <col min="15620" max="15620" width="10.5546875" style="117" customWidth="1"/>
    <col min="15621" max="15621" width="12.44140625" style="117" customWidth="1"/>
    <col min="15622" max="15622" width="12.5546875" style="117" customWidth="1"/>
    <col min="15623" max="15623" width="10.109375" style="117" customWidth="1"/>
    <col min="15624" max="15624" width="10.88671875" style="117" customWidth="1"/>
    <col min="15625" max="15625" width="9.44140625" style="117" customWidth="1"/>
    <col min="15626" max="15627" width="10.77734375" style="117" customWidth="1"/>
    <col min="15628" max="15628" width="14.5546875" style="117" customWidth="1"/>
    <col min="15629" max="15872" width="10.5546875" style="117"/>
    <col min="15873" max="15873" width="10.5546875" style="117" customWidth="1"/>
    <col min="15874" max="15874" width="9.44140625" style="117" customWidth="1"/>
    <col min="15875" max="15875" width="9.109375" style="117" customWidth="1"/>
    <col min="15876" max="15876" width="10.5546875" style="117" customWidth="1"/>
    <col min="15877" max="15877" width="12.44140625" style="117" customWidth="1"/>
    <col min="15878" max="15878" width="12.5546875" style="117" customWidth="1"/>
    <col min="15879" max="15879" width="10.109375" style="117" customWidth="1"/>
    <col min="15880" max="15880" width="10.88671875" style="117" customWidth="1"/>
    <col min="15881" max="15881" width="9.44140625" style="117" customWidth="1"/>
    <col min="15882" max="15883" width="10.77734375" style="117" customWidth="1"/>
    <col min="15884" max="15884" width="14.5546875" style="117" customWidth="1"/>
    <col min="15885" max="16128" width="10.5546875" style="117"/>
    <col min="16129" max="16129" width="10.5546875" style="117" customWidth="1"/>
    <col min="16130" max="16130" width="9.44140625" style="117" customWidth="1"/>
    <col min="16131" max="16131" width="9.109375" style="117" customWidth="1"/>
    <col min="16132" max="16132" width="10.5546875" style="117" customWidth="1"/>
    <col min="16133" max="16133" width="12.44140625" style="117" customWidth="1"/>
    <col min="16134" max="16134" width="12.5546875" style="117" customWidth="1"/>
    <col min="16135" max="16135" width="10.109375" style="117" customWidth="1"/>
    <col min="16136" max="16136" width="10.88671875" style="117" customWidth="1"/>
    <col min="16137" max="16137" width="9.44140625" style="117" customWidth="1"/>
    <col min="16138" max="16139" width="10.77734375" style="117" customWidth="1"/>
    <col min="16140" max="16140" width="14.5546875" style="117" customWidth="1"/>
    <col min="16141" max="16384" width="10.5546875" style="117"/>
  </cols>
  <sheetData>
    <row r="1" spans="1:13" ht="34.049999999999997" customHeight="1">
      <c r="A1" s="438" t="s">
        <v>342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</row>
    <row r="2" spans="1:13" ht="21" customHeight="1">
      <c r="A2" s="118" t="s">
        <v>343</v>
      </c>
      <c r="B2" s="119"/>
      <c r="C2" s="119"/>
      <c r="D2" s="119"/>
      <c r="E2" s="119"/>
      <c r="F2" s="119"/>
      <c r="G2" s="119"/>
      <c r="H2" s="119"/>
      <c r="I2" s="119"/>
      <c r="J2" s="439" t="s">
        <v>344</v>
      </c>
      <c r="K2" s="439"/>
      <c r="L2" s="439"/>
    </row>
    <row r="3" spans="1:13" s="115" customFormat="1" ht="43.95" customHeight="1">
      <c r="A3" s="441" t="s">
        <v>345</v>
      </c>
      <c r="B3" s="440" t="s">
        <v>346</v>
      </c>
      <c r="C3" s="440"/>
      <c r="D3" s="440" t="s">
        <v>347</v>
      </c>
      <c r="E3" s="440"/>
      <c r="F3" s="440" t="s">
        <v>348</v>
      </c>
      <c r="G3" s="440"/>
      <c r="H3" s="440" t="s">
        <v>349</v>
      </c>
      <c r="I3" s="440"/>
      <c r="J3" s="440" t="s">
        <v>350</v>
      </c>
      <c r="K3" s="440"/>
      <c r="L3" s="443" t="s">
        <v>328</v>
      </c>
    </row>
    <row r="4" spans="1:13" s="115" customFormat="1" ht="43.95" customHeight="1">
      <c r="A4" s="442"/>
      <c r="B4" s="120" t="s">
        <v>330</v>
      </c>
      <c r="C4" s="121" t="s">
        <v>351</v>
      </c>
      <c r="D4" s="120" t="s">
        <v>330</v>
      </c>
      <c r="E4" s="121" t="s">
        <v>351</v>
      </c>
      <c r="F4" s="120" t="s">
        <v>330</v>
      </c>
      <c r="G4" s="121" t="s">
        <v>351</v>
      </c>
      <c r="H4" s="120" t="s">
        <v>330</v>
      </c>
      <c r="I4" s="121" t="s">
        <v>351</v>
      </c>
      <c r="J4" s="120" t="s">
        <v>330</v>
      </c>
      <c r="K4" s="121" t="s">
        <v>351</v>
      </c>
      <c r="L4" s="444"/>
    </row>
    <row r="5" spans="1:13" s="115" customFormat="1" ht="43.95" customHeight="1">
      <c r="A5" s="122" t="s">
        <v>18</v>
      </c>
      <c r="B5" s="123">
        <v>20.2</v>
      </c>
      <c r="C5" s="124">
        <v>3.3</v>
      </c>
      <c r="D5" s="125">
        <v>144.30000000000001</v>
      </c>
      <c r="E5" s="124">
        <v>23.2</v>
      </c>
      <c r="F5" s="124">
        <v>205.2</v>
      </c>
      <c r="G5" s="124">
        <v>33</v>
      </c>
      <c r="H5" s="124">
        <v>48.5</v>
      </c>
      <c r="I5" s="124">
        <v>7.8</v>
      </c>
      <c r="J5" s="124">
        <v>203.3</v>
      </c>
      <c r="K5" s="124">
        <v>32.700000000000003</v>
      </c>
      <c r="L5" s="133">
        <v>621.5</v>
      </c>
      <c r="M5" s="134"/>
    </row>
    <row r="6" spans="1:13" s="115" customFormat="1" ht="43.95" customHeight="1">
      <c r="A6" s="122" t="s">
        <v>12</v>
      </c>
      <c r="B6" s="125">
        <v>60.3</v>
      </c>
      <c r="C6" s="124">
        <v>11.3</v>
      </c>
      <c r="D6" s="123">
        <v>34.5</v>
      </c>
      <c r="E6" s="124">
        <v>6.5</v>
      </c>
      <c r="F6" s="124">
        <v>160.1</v>
      </c>
      <c r="G6" s="124">
        <v>30.1</v>
      </c>
      <c r="H6" s="124">
        <v>120.5</v>
      </c>
      <c r="I6" s="124">
        <v>22.6</v>
      </c>
      <c r="J6" s="124">
        <v>157.30000000000001</v>
      </c>
      <c r="K6" s="124">
        <v>29.5</v>
      </c>
      <c r="L6" s="133">
        <v>532.70000000000005</v>
      </c>
      <c r="M6" s="134"/>
    </row>
    <row r="7" spans="1:13" s="115" customFormat="1" ht="43.95" customHeight="1">
      <c r="A7" s="122" t="s">
        <v>352</v>
      </c>
      <c r="B7" s="125">
        <v>63.6</v>
      </c>
      <c r="C7" s="124">
        <v>7.7</v>
      </c>
      <c r="D7" s="125">
        <v>17</v>
      </c>
      <c r="E7" s="124">
        <v>2.1</v>
      </c>
      <c r="F7" s="124">
        <v>238</v>
      </c>
      <c r="G7" s="124">
        <v>28.9</v>
      </c>
      <c r="H7" s="124">
        <v>220.2</v>
      </c>
      <c r="I7" s="124">
        <v>26.7</v>
      </c>
      <c r="J7" s="124">
        <v>284.7</v>
      </c>
      <c r="K7" s="124">
        <v>34.6</v>
      </c>
      <c r="L7" s="133">
        <v>823.5</v>
      </c>
      <c r="M7" s="134"/>
    </row>
    <row r="8" spans="1:13" s="115" customFormat="1" ht="43.95" customHeight="1">
      <c r="A8" s="122" t="s">
        <v>337</v>
      </c>
      <c r="B8" s="125">
        <v>6.2</v>
      </c>
      <c r="C8" s="124">
        <v>3.5</v>
      </c>
      <c r="D8" s="125">
        <v>8.9</v>
      </c>
      <c r="E8" s="124">
        <v>5.0999999999999996</v>
      </c>
      <c r="F8" s="124">
        <v>29.9</v>
      </c>
      <c r="G8" s="124">
        <v>17</v>
      </c>
      <c r="H8" s="124">
        <v>69.2</v>
      </c>
      <c r="I8" s="124">
        <v>39.4</v>
      </c>
      <c r="J8" s="124">
        <v>61.4</v>
      </c>
      <c r="K8" s="124">
        <v>35</v>
      </c>
      <c r="L8" s="133">
        <v>175.6</v>
      </c>
      <c r="M8" s="134"/>
    </row>
    <row r="9" spans="1:13" s="115" customFormat="1" ht="43.95" customHeight="1">
      <c r="A9" s="122" t="s">
        <v>353</v>
      </c>
      <c r="B9" s="125"/>
      <c r="C9" s="124"/>
      <c r="D9" s="125"/>
      <c r="E9" s="124"/>
      <c r="F9" s="124">
        <v>148.19999999999999</v>
      </c>
      <c r="G9" s="124">
        <v>41.2</v>
      </c>
      <c r="H9" s="124">
        <v>120</v>
      </c>
      <c r="I9" s="124">
        <v>33.4</v>
      </c>
      <c r="J9" s="124">
        <v>91.4</v>
      </c>
      <c r="K9" s="124">
        <v>25.4</v>
      </c>
      <c r="L9" s="133">
        <v>359.6</v>
      </c>
      <c r="M9" s="134"/>
    </row>
    <row r="10" spans="1:13" s="115" customFormat="1" ht="43.95" customHeight="1">
      <c r="A10" s="122" t="s">
        <v>16</v>
      </c>
      <c r="B10" s="126"/>
      <c r="C10" s="124"/>
      <c r="D10" s="126"/>
      <c r="E10" s="124"/>
      <c r="F10" s="127">
        <v>101.1</v>
      </c>
      <c r="G10" s="124">
        <v>36.6</v>
      </c>
      <c r="H10" s="127">
        <v>65.099999999999994</v>
      </c>
      <c r="I10" s="124">
        <v>23.6</v>
      </c>
      <c r="J10" s="124">
        <v>109.9</v>
      </c>
      <c r="K10" s="124">
        <v>39.799999999999997</v>
      </c>
      <c r="L10" s="135">
        <v>276.10000000000002</v>
      </c>
      <c r="M10" s="134"/>
    </row>
    <row r="11" spans="1:13" s="115" customFormat="1" ht="43.95" customHeight="1">
      <c r="A11" s="128" t="s">
        <v>341</v>
      </c>
      <c r="B11" s="129">
        <v>150.30000000000001</v>
      </c>
      <c r="C11" s="129">
        <v>5.4</v>
      </c>
      <c r="D11" s="129">
        <v>204.7</v>
      </c>
      <c r="E11" s="130">
        <v>7.3</v>
      </c>
      <c r="F11" s="129">
        <v>882.5</v>
      </c>
      <c r="G11" s="130">
        <v>31.6</v>
      </c>
      <c r="H11" s="129">
        <v>643.5</v>
      </c>
      <c r="I11" s="129">
        <v>23.1</v>
      </c>
      <c r="J11" s="129">
        <v>908</v>
      </c>
      <c r="K11" s="129">
        <v>32.6</v>
      </c>
      <c r="L11" s="136">
        <v>2789</v>
      </c>
      <c r="M11" s="134"/>
    </row>
    <row r="12" spans="1:13" ht="17.399999999999999">
      <c r="A12" s="131"/>
      <c r="B12" s="131"/>
      <c r="C12" s="131"/>
      <c r="D12" s="131"/>
      <c r="E12" s="131"/>
      <c r="F12" s="131"/>
      <c r="G12" s="132"/>
      <c r="H12" s="131"/>
      <c r="I12" s="131"/>
      <c r="J12" s="131"/>
      <c r="K12" s="131"/>
      <c r="L12" s="131"/>
    </row>
    <row r="13" spans="1:13" ht="17.399999999999999">
      <c r="A13" s="131"/>
      <c r="B13" s="131"/>
      <c r="C13" s="131"/>
      <c r="D13" s="131"/>
      <c r="E13" s="131"/>
      <c r="F13" s="131"/>
      <c r="G13" s="132"/>
      <c r="H13" s="131"/>
      <c r="I13" s="131"/>
      <c r="J13" s="131"/>
      <c r="K13" s="131"/>
      <c r="L13" s="131"/>
    </row>
  </sheetData>
  <mergeCells count="9">
    <mergeCell ref="A1:L1"/>
    <mergeCell ref="J2:L2"/>
    <mergeCell ref="B3:C3"/>
    <mergeCell ref="D3:E3"/>
    <mergeCell ref="F3:G3"/>
    <mergeCell ref="H3:I3"/>
    <mergeCell ref="J3:K3"/>
    <mergeCell ref="A3:A4"/>
    <mergeCell ref="L3:L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8"/>
  <sheetViews>
    <sheetView workbookViewId="0">
      <selection activeCell="F16" sqref="F16"/>
    </sheetView>
  </sheetViews>
  <sheetFormatPr defaultColWidth="9.5546875" defaultRowHeight="14.4"/>
  <cols>
    <col min="1" max="1" width="14.6640625" customWidth="1"/>
    <col min="2" max="2" width="15.33203125" customWidth="1"/>
    <col min="3" max="4" width="13.33203125" customWidth="1"/>
    <col min="5" max="5" width="14.33203125" customWidth="1"/>
    <col min="6" max="9" width="13.33203125" customWidth="1"/>
    <col min="10" max="10" width="15.77734375" customWidth="1"/>
    <col min="11" max="11" width="11.77734375" customWidth="1"/>
    <col min="12" max="12" width="12.77734375" customWidth="1"/>
    <col min="13" max="13" width="14.109375" customWidth="1"/>
    <col min="257" max="258" width="18.6640625" customWidth="1"/>
    <col min="259" max="265" width="13.33203125" customWidth="1"/>
    <col min="266" max="266" width="15.77734375" customWidth="1"/>
    <col min="267" max="267" width="11.77734375" customWidth="1"/>
    <col min="268" max="268" width="12.77734375" customWidth="1"/>
    <col min="269" max="269" width="14.109375" customWidth="1"/>
    <col min="513" max="514" width="18.6640625" customWidth="1"/>
    <col min="515" max="521" width="13.33203125" customWidth="1"/>
    <col min="522" max="522" width="15.77734375" customWidth="1"/>
    <col min="523" max="523" width="11.77734375" customWidth="1"/>
    <col min="524" max="524" width="12.77734375" customWidth="1"/>
    <col min="525" max="525" width="14.109375" customWidth="1"/>
    <col min="769" max="770" width="18.6640625" customWidth="1"/>
    <col min="771" max="777" width="13.33203125" customWidth="1"/>
    <col min="778" max="778" width="15.77734375" customWidth="1"/>
    <col min="779" max="779" width="11.77734375" customWidth="1"/>
    <col min="780" max="780" width="12.77734375" customWidth="1"/>
    <col min="781" max="781" width="14.109375" customWidth="1"/>
    <col min="1025" max="1026" width="18.6640625" customWidth="1"/>
    <col min="1027" max="1033" width="13.33203125" customWidth="1"/>
    <col min="1034" max="1034" width="15.77734375" customWidth="1"/>
    <col min="1035" max="1035" width="11.77734375" customWidth="1"/>
    <col min="1036" max="1036" width="12.77734375" customWidth="1"/>
    <col min="1037" max="1037" width="14.109375" customWidth="1"/>
    <col min="1281" max="1282" width="18.6640625" customWidth="1"/>
    <col min="1283" max="1289" width="13.33203125" customWidth="1"/>
    <col min="1290" max="1290" width="15.77734375" customWidth="1"/>
    <col min="1291" max="1291" width="11.77734375" customWidth="1"/>
    <col min="1292" max="1292" width="12.77734375" customWidth="1"/>
    <col min="1293" max="1293" width="14.109375" customWidth="1"/>
    <col min="1537" max="1538" width="18.6640625" customWidth="1"/>
    <col min="1539" max="1545" width="13.33203125" customWidth="1"/>
    <col min="1546" max="1546" width="15.77734375" customWidth="1"/>
    <col min="1547" max="1547" width="11.77734375" customWidth="1"/>
    <col min="1548" max="1548" width="12.77734375" customWidth="1"/>
    <col min="1549" max="1549" width="14.109375" customWidth="1"/>
    <col min="1793" max="1794" width="18.6640625" customWidth="1"/>
    <col min="1795" max="1801" width="13.33203125" customWidth="1"/>
    <col min="1802" max="1802" width="15.77734375" customWidth="1"/>
    <col min="1803" max="1803" width="11.77734375" customWidth="1"/>
    <col min="1804" max="1804" width="12.77734375" customWidth="1"/>
    <col min="1805" max="1805" width="14.109375" customWidth="1"/>
    <col min="2049" max="2050" width="18.6640625" customWidth="1"/>
    <col min="2051" max="2057" width="13.33203125" customWidth="1"/>
    <col min="2058" max="2058" width="15.77734375" customWidth="1"/>
    <col min="2059" max="2059" width="11.77734375" customWidth="1"/>
    <col min="2060" max="2060" width="12.77734375" customWidth="1"/>
    <col min="2061" max="2061" width="14.109375" customWidth="1"/>
    <col min="2305" max="2306" width="18.6640625" customWidth="1"/>
    <col min="2307" max="2313" width="13.33203125" customWidth="1"/>
    <col min="2314" max="2314" width="15.77734375" customWidth="1"/>
    <col min="2315" max="2315" width="11.77734375" customWidth="1"/>
    <col min="2316" max="2316" width="12.77734375" customWidth="1"/>
    <col min="2317" max="2317" width="14.109375" customWidth="1"/>
    <col min="2561" max="2562" width="18.6640625" customWidth="1"/>
    <col min="2563" max="2569" width="13.33203125" customWidth="1"/>
    <col min="2570" max="2570" width="15.77734375" customWidth="1"/>
    <col min="2571" max="2571" width="11.77734375" customWidth="1"/>
    <col min="2572" max="2572" width="12.77734375" customWidth="1"/>
    <col min="2573" max="2573" width="14.109375" customWidth="1"/>
    <col min="2817" max="2818" width="18.6640625" customWidth="1"/>
    <col min="2819" max="2825" width="13.33203125" customWidth="1"/>
    <col min="2826" max="2826" width="15.77734375" customWidth="1"/>
    <col min="2827" max="2827" width="11.77734375" customWidth="1"/>
    <col min="2828" max="2828" width="12.77734375" customWidth="1"/>
    <col min="2829" max="2829" width="14.109375" customWidth="1"/>
    <col min="3073" max="3074" width="18.6640625" customWidth="1"/>
    <col min="3075" max="3081" width="13.33203125" customWidth="1"/>
    <col min="3082" max="3082" width="15.77734375" customWidth="1"/>
    <col min="3083" max="3083" width="11.77734375" customWidth="1"/>
    <col min="3084" max="3084" width="12.77734375" customWidth="1"/>
    <col min="3085" max="3085" width="14.109375" customWidth="1"/>
    <col min="3329" max="3330" width="18.6640625" customWidth="1"/>
    <col min="3331" max="3337" width="13.33203125" customWidth="1"/>
    <col min="3338" max="3338" width="15.77734375" customWidth="1"/>
    <col min="3339" max="3339" width="11.77734375" customWidth="1"/>
    <col min="3340" max="3340" width="12.77734375" customWidth="1"/>
    <col min="3341" max="3341" width="14.109375" customWidth="1"/>
    <col min="3585" max="3586" width="18.6640625" customWidth="1"/>
    <col min="3587" max="3593" width="13.33203125" customWidth="1"/>
    <col min="3594" max="3594" width="15.77734375" customWidth="1"/>
    <col min="3595" max="3595" width="11.77734375" customWidth="1"/>
    <col min="3596" max="3596" width="12.77734375" customWidth="1"/>
    <col min="3597" max="3597" width="14.109375" customWidth="1"/>
    <col min="3841" max="3842" width="18.6640625" customWidth="1"/>
    <col min="3843" max="3849" width="13.33203125" customWidth="1"/>
    <col min="3850" max="3850" width="15.77734375" customWidth="1"/>
    <col min="3851" max="3851" width="11.77734375" customWidth="1"/>
    <col min="3852" max="3852" width="12.77734375" customWidth="1"/>
    <col min="3853" max="3853" width="14.109375" customWidth="1"/>
    <col min="4097" max="4098" width="18.6640625" customWidth="1"/>
    <col min="4099" max="4105" width="13.33203125" customWidth="1"/>
    <col min="4106" max="4106" width="15.77734375" customWidth="1"/>
    <col min="4107" max="4107" width="11.77734375" customWidth="1"/>
    <col min="4108" max="4108" width="12.77734375" customWidth="1"/>
    <col min="4109" max="4109" width="14.109375" customWidth="1"/>
    <col min="4353" max="4354" width="18.6640625" customWidth="1"/>
    <col min="4355" max="4361" width="13.33203125" customWidth="1"/>
    <col min="4362" max="4362" width="15.77734375" customWidth="1"/>
    <col min="4363" max="4363" width="11.77734375" customWidth="1"/>
    <col min="4364" max="4364" width="12.77734375" customWidth="1"/>
    <col min="4365" max="4365" width="14.109375" customWidth="1"/>
    <col min="4609" max="4610" width="18.6640625" customWidth="1"/>
    <col min="4611" max="4617" width="13.33203125" customWidth="1"/>
    <col min="4618" max="4618" width="15.77734375" customWidth="1"/>
    <col min="4619" max="4619" width="11.77734375" customWidth="1"/>
    <col min="4620" max="4620" width="12.77734375" customWidth="1"/>
    <col min="4621" max="4621" width="14.109375" customWidth="1"/>
    <col min="4865" max="4866" width="18.6640625" customWidth="1"/>
    <col min="4867" max="4873" width="13.33203125" customWidth="1"/>
    <col min="4874" max="4874" width="15.77734375" customWidth="1"/>
    <col min="4875" max="4875" width="11.77734375" customWidth="1"/>
    <col min="4876" max="4876" width="12.77734375" customWidth="1"/>
    <col min="4877" max="4877" width="14.109375" customWidth="1"/>
    <col min="5121" max="5122" width="18.6640625" customWidth="1"/>
    <col min="5123" max="5129" width="13.33203125" customWidth="1"/>
    <col min="5130" max="5130" width="15.77734375" customWidth="1"/>
    <col min="5131" max="5131" width="11.77734375" customWidth="1"/>
    <col min="5132" max="5132" width="12.77734375" customWidth="1"/>
    <col min="5133" max="5133" width="14.109375" customWidth="1"/>
    <col min="5377" max="5378" width="18.6640625" customWidth="1"/>
    <col min="5379" max="5385" width="13.33203125" customWidth="1"/>
    <col min="5386" max="5386" width="15.77734375" customWidth="1"/>
    <col min="5387" max="5387" width="11.77734375" customWidth="1"/>
    <col min="5388" max="5388" width="12.77734375" customWidth="1"/>
    <col min="5389" max="5389" width="14.109375" customWidth="1"/>
    <col min="5633" max="5634" width="18.6640625" customWidth="1"/>
    <col min="5635" max="5641" width="13.33203125" customWidth="1"/>
    <col min="5642" max="5642" width="15.77734375" customWidth="1"/>
    <col min="5643" max="5643" width="11.77734375" customWidth="1"/>
    <col min="5644" max="5644" width="12.77734375" customWidth="1"/>
    <col min="5645" max="5645" width="14.109375" customWidth="1"/>
    <col min="5889" max="5890" width="18.6640625" customWidth="1"/>
    <col min="5891" max="5897" width="13.33203125" customWidth="1"/>
    <col min="5898" max="5898" width="15.77734375" customWidth="1"/>
    <col min="5899" max="5899" width="11.77734375" customWidth="1"/>
    <col min="5900" max="5900" width="12.77734375" customWidth="1"/>
    <col min="5901" max="5901" width="14.109375" customWidth="1"/>
    <col min="6145" max="6146" width="18.6640625" customWidth="1"/>
    <col min="6147" max="6153" width="13.33203125" customWidth="1"/>
    <col min="6154" max="6154" width="15.77734375" customWidth="1"/>
    <col min="6155" max="6155" width="11.77734375" customWidth="1"/>
    <col min="6156" max="6156" width="12.77734375" customWidth="1"/>
    <col min="6157" max="6157" width="14.109375" customWidth="1"/>
    <col min="6401" max="6402" width="18.6640625" customWidth="1"/>
    <col min="6403" max="6409" width="13.33203125" customWidth="1"/>
    <col min="6410" max="6410" width="15.77734375" customWidth="1"/>
    <col min="6411" max="6411" width="11.77734375" customWidth="1"/>
    <col min="6412" max="6412" width="12.77734375" customWidth="1"/>
    <col min="6413" max="6413" width="14.109375" customWidth="1"/>
    <col min="6657" max="6658" width="18.6640625" customWidth="1"/>
    <col min="6659" max="6665" width="13.33203125" customWidth="1"/>
    <col min="6666" max="6666" width="15.77734375" customWidth="1"/>
    <col min="6667" max="6667" width="11.77734375" customWidth="1"/>
    <col min="6668" max="6668" width="12.77734375" customWidth="1"/>
    <col min="6669" max="6669" width="14.109375" customWidth="1"/>
    <col min="6913" max="6914" width="18.6640625" customWidth="1"/>
    <col min="6915" max="6921" width="13.33203125" customWidth="1"/>
    <col min="6922" max="6922" width="15.77734375" customWidth="1"/>
    <col min="6923" max="6923" width="11.77734375" customWidth="1"/>
    <col min="6924" max="6924" width="12.77734375" customWidth="1"/>
    <col min="6925" max="6925" width="14.109375" customWidth="1"/>
    <col min="7169" max="7170" width="18.6640625" customWidth="1"/>
    <col min="7171" max="7177" width="13.33203125" customWidth="1"/>
    <col min="7178" max="7178" width="15.77734375" customWidth="1"/>
    <col min="7179" max="7179" width="11.77734375" customWidth="1"/>
    <col min="7180" max="7180" width="12.77734375" customWidth="1"/>
    <col min="7181" max="7181" width="14.109375" customWidth="1"/>
    <col min="7425" max="7426" width="18.6640625" customWidth="1"/>
    <col min="7427" max="7433" width="13.33203125" customWidth="1"/>
    <col min="7434" max="7434" width="15.77734375" customWidth="1"/>
    <col min="7435" max="7435" width="11.77734375" customWidth="1"/>
    <col min="7436" max="7436" width="12.77734375" customWidth="1"/>
    <col min="7437" max="7437" width="14.109375" customWidth="1"/>
    <col min="7681" max="7682" width="18.6640625" customWidth="1"/>
    <col min="7683" max="7689" width="13.33203125" customWidth="1"/>
    <col min="7690" max="7690" width="15.77734375" customWidth="1"/>
    <col min="7691" max="7691" width="11.77734375" customWidth="1"/>
    <col min="7692" max="7692" width="12.77734375" customWidth="1"/>
    <col min="7693" max="7693" width="14.109375" customWidth="1"/>
    <col min="7937" max="7938" width="18.6640625" customWidth="1"/>
    <col min="7939" max="7945" width="13.33203125" customWidth="1"/>
    <col min="7946" max="7946" width="15.77734375" customWidth="1"/>
    <col min="7947" max="7947" width="11.77734375" customWidth="1"/>
    <col min="7948" max="7948" width="12.77734375" customWidth="1"/>
    <col min="7949" max="7949" width="14.109375" customWidth="1"/>
    <col min="8193" max="8194" width="18.6640625" customWidth="1"/>
    <col min="8195" max="8201" width="13.33203125" customWidth="1"/>
    <col min="8202" max="8202" width="15.77734375" customWidth="1"/>
    <col min="8203" max="8203" width="11.77734375" customWidth="1"/>
    <col min="8204" max="8204" width="12.77734375" customWidth="1"/>
    <col min="8205" max="8205" width="14.109375" customWidth="1"/>
    <col min="8449" max="8450" width="18.6640625" customWidth="1"/>
    <col min="8451" max="8457" width="13.33203125" customWidth="1"/>
    <col min="8458" max="8458" width="15.77734375" customWidth="1"/>
    <col min="8459" max="8459" width="11.77734375" customWidth="1"/>
    <col min="8460" max="8460" width="12.77734375" customWidth="1"/>
    <col min="8461" max="8461" width="14.109375" customWidth="1"/>
    <col min="8705" max="8706" width="18.6640625" customWidth="1"/>
    <col min="8707" max="8713" width="13.33203125" customWidth="1"/>
    <col min="8714" max="8714" width="15.77734375" customWidth="1"/>
    <col min="8715" max="8715" width="11.77734375" customWidth="1"/>
    <col min="8716" max="8716" width="12.77734375" customWidth="1"/>
    <col min="8717" max="8717" width="14.109375" customWidth="1"/>
    <col min="8961" max="8962" width="18.6640625" customWidth="1"/>
    <col min="8963" max="8969" width="13.33203125" customWidth="1"/>
    <col min="8970" max="8970" width="15.77734375" customWidth="1"/>
    <col min="8971" max="8971" width="11.77734375" customWidth="1"/>
    <col min="8972" max="8972" width="12.77734375" customWidth="1"/>
    <col min="8973" max="8973" width="14.109375" customWidth="1"/>
    <col min="9217" max="9218" width="18.6640625" customWidth="1"/>
    <col min="9219" max="9225" width="13.33203125" customWidth="1"/>
    <col min="9226" max="9226" width="15.77734375" customWidth="1"/>
    <col min="9227" max="9227" width="11.77734375" customWidth="1"/>
    <col min="9228" max="9228" width="12.77734375" customWidth="1"/>
    <col min="9229" max="9229" width="14.109375" customWidth="1"/>
    <col min="9473" max="9474" width="18.6640625" customWidth="1"/>
    <col min="9475" max="9481" width="13.33203125" customWidth="1"/>
    <col min="9482" max="9482" width="15.77734375" customWidth="1"/>
    <col min="9483" max="9483" width="11.77734375" customWidth="1"/>
    <col min="9484" max="9484" width="12.77734375" customWidth="1"/>
    <col min="9485" max="9485" width="14.109375" customWidth="1"/>
    <col min="9729" max="9730" width="18.6640625" customWidth="1"/>
    <col min="9731" max="9737" width="13.33203125" customWidth="1"/>
    <col min="9738" max="9738" width="15.77734375" customWidth="1"/>
    <col min="9739" max="9739" width="11.77734375" customWidth="1"/>
    <col min="9740" max="9740" width="12.77734375" customWidth="1"/>
    <col min="9741" max="9741" width="14.109375" customWidth="1"/>
    <col min="9985" max="9986" width="18.6640625" customWidth="1"/>
    <col min="9987" max="9993" width="13.33203125" customWidth="1"/>
    <col min="9994" max="9994" width="15.77734375" customWidth="1"/>
    <col min="9995" max="9995" width="11.77734375" customWidth="1"/>
    <col min="9996" max="9996" width="12.77734375" customWidth="1"/>
    <col min="9997" max="9997" width="14.109375" customWidth="1"/>
    <col min="10241" max="10242" width="18.6640625" customWidth="1"/>
    <col min="10243" max="10249" width="13.33203125" customWidth="1"/>
    <col min="10250" max="10250" width="15.77734375" customWidth="1"/>
    <col min="10251" max="10251" width="11.77734375" customWidth="1"/>
    <col min="10252" max="10252" width="12.77734375" customWidth="1"/>
    <col min="10253" max="10253" width="14.109375" customWidth="1"/>
    <col min="10497" max="10498" width="18.6640625" customWidth="1"/>
    <col min="10499" max="10505" width="13.33203125" customWidth="1"/>
    <col min="10506" max="10506" width="15.77734375" customWidth="1"/>
    <col min="10507" max="10507" width="11.77734375" customWidth="1"/>
    <col min="10508" max="10508" width="12.77734375" customWidth="1"/>
    <col min="10509" max="10509" width="14.109375" customWidth="1"/>
    <col min="10753" max="10754" width="18.6640625" customWidth="1"/>
    <col min="10755" max="10761" width="13.33203125" customWidth="1"/>
    <col min="10762" max="10762" width="15.77734375" customWidth="1"/>
    <col min="10763" max="10763" width="11.77734375" customWidth="1"/>
    <col min="10764" max="10764" width="12.77734375" customWidth="1"/>
    <col min="10765" max="10765" width="14.109375" customWidth="1"/>
    <col min="11009" max="11010" width="18.6640625" customWidth="1"/>
    <col min="11011" max="11017" width="13.33203125" customWidth="1"/>
    <col min="11018" max="11018" width="15.77734375" customWidth="1"/>
    <col min="11019" max="11019" width="11.77734375" customWidth="1"/>
    <col min="11020" max="11020" width="12.77734375" customWidth="1"/>
    <col min="11021" max="11021" width="14.109375" customWidth="1"/>
    <col min="11265" max="11266" width="18.6640625" customWidth="1"/>
    <col min="11267" max="11273" width="13.33203125" customWidth="1"/>
    <col min="11274" max="11274" width="15.77734375" customWidth="1"/>
    <col min="11275" max="11275" width="11.77734375" customWidth="1"/>
    <col min="11276" max="11276" width="12.77734375" customWidth="1"/>
    <col min="11277" max="11277" width="14.109375" customWidth="1"/>
    <col min="11521" max="11522" width="18.6640625" customWidth="1"/>
    <col min="11523" max="11529" width="13.33203125" customWidth="1"/>
    <col min="11530" max="11530" width="15.77734375" customWidth="1"/>
    <col min="11531" max="11531" width="11.77734375" customWidth="1"/>
    <col min="11532" max="11532" width="12.77734375" customWidth="1"/>
    <col min="11533" max="11533" width="14.109375" customWidth="1"/>
    <col min="11777" max="11778" width="18.6640625" customWidth="1"/>
    <col min="11779" max="11785" width="13.33203125" customWidth="1"/>
    <col min="11786" max="11786" width="15.77734375" customWidth="1"/>
    <col min="11787" max="11787" width="11.77734375" customWidth="1"/>
    <col min="11788" max="11788" width="12.77734375" customWidth="1"/>
    <col min="11789" max="11789" width="14.109375" customWidth="1"/>
    <col min="12033" max="12034" width="18.6640625" customWidth="1"/>
    <col min="12035" max="12041" width="13.33203125" customWidth="1"/>
    <col min="12042" max="12042" width="15.77734375" customWidth="1"/>
    <col min="12043" max="12043" width="11.77734375" customWidth="1"/>
    <col min="12044" max="12044" width="12.77734375" customWidth="1"/>
    <col min="12045" max="12045" width="14.109375" customWidth="1"/>
    <col min="12289" max="12290" width="18.6640625" customWidth="1"/>
    <col min="12291" max="12297" width="13.33203125" customWidth="1"/>
    <col min="12298" max="12298" width="15.77734375" customWidth="1"/>
    <col min="12299" max="12299" width="11.77734375" customWidth="1"/>
    <col min="12300" max="12300" width="12.77734375" customWidth="1"/>
    <col min="12301" max="12301" width="14.109375" customWidth="1"/>
    <col min="12545" max="12546" width="18.6640625" customWidth="1"/>
    <col min="12547" max="12553" width="13.33203125" customWidth="1"/>
    <col min="12554" max="12554" width="15.77734375" customWidth="1"/>
    <col min="12555" max="12555" width="11.77734375" customWidth="1"/>
    <col min="12556" max="12556" width="12.77734375" customWidth="1"/>
    <col min="12557" max="12557" width="14.109375" customWidth="1"/>
    <col min="12801" max="12802" width="18.6640625" customWidth="1"/>
    <col min="12803" max="12809" width="13.33203125" customWidth="1"/>
    <col min="12810" max="12810" width="15.77734375" customWidth="1"/>
    <col min="12811" max="12811" width="11.77734375" customWidth="1"/>
    <col min="12812" max="12812" width="12.77734375" customWidth="1"/>
    <col min="12813" max="12813" width="14.109375" customWidth="1"/>
    <col min="13057" max="13058" width="18.6640625" customWidth="1"/>
    <col min="13059" max="13065" width="13.33203125" customWidth="1"/>
    <col min="13066" max="13066" width="15.77734375" customWidth="1"/>
    <col min="13067" max="13067" width="11.77734375" customWidth="1"/>
    <col min="13068" max="13068" width="12.77734375" customWidth="1"/>
    <col min="13069" max="13069" width="14.109375" customWidth="1"/>
    <col min="13313" max="13314" width="18.6640625" customWidth="1"/>
    <col min="13315" max="13321" width="13.33203125" customWidth="1"/>
    <col min="13322" max="13322" width="15.77734375" customWidth="1"/>
    <col min="13323" max="13323" width="11.77734375" customWidth="1"/>
    <col min="13324" max="13324" width="12.77734375" customWidth="1"/>
    <col min="13325" max="13325" width="14.109375" customWidth="1"/>
    <col min="13569" max="13570" width="18.6640625" customWidth="1"/>
    <col min="13571" max="13577" width="13.33203125" customWidth="1"/>
    <col min="13578" max="13578" width="15.77734375" customWidth="1"/>
    <col min="13579" max="13579" width="11.77734375" customWidth="1"/>
    <col min="13580" max="13580" width="12.77734375" customWidth="1"/>
    <col min="13581" max="13581" width="14.109375" customWidth="1"/>
    <col min="13825" max="13826" width="18.6640625" customWidth="1"/>
    <col min="13827" max="13833" width="13.33203125" customWidth="1"/>
    <col min="13834" max="13834" width="15.77734375" customWidth="1"/>
    <col min="13835" max="13835" width="11.77734375" customWidth="1"/>
    <col min="13836" max="13836" width="12.77734375" customWidth="1"/>
    <col min="13837" max="13837" width="14.109375" customWidth="1"/>
    <col min="14081" max="14082" width="18.6640625" customWidth="1"/>
    <col min="14083" max="14089" width="13.33203125" customWidth="1"/>
    <col min="14090" max="14090" width="15.77734375" customWidth="1"/>
    <col min="14091" max="14091" width="11.77734375" customWidth="1"/>
    <col min="14092" max="14092" width="12.77734375" customWidth="1"/>
    <col min="14093" max="14093" width="14.109375" customWidth="1"/>
    <col min="14337" max="14338" width="18.6640625" customWidth="1"/>
    <col min="14339" max="14345" width="13.33203125" customWidth="1"/>
    <col min="14346" max="14346" width="15.77734375" customWidth="1"/>
    <col min="14347" max="14347" width="11.77734375" customWidth="1"/>
    <col min="14348" max="14348" width="12.77734375" customWidth="1"/>
    <col min="14349" max="14349" width="14.109375" customWidth="1"/>
    <col min="14593" max="14594" width="18.6640625" customWidth="1"/>
    <col min="14595" max="14601" width="13.33203125" customWidth="1"/>
    <col min="14602" max="14602" width="15.77734375" customWidth="1"/>
    <col min="14603" max="14603" width="11.77734375" customWidth="1"/>
    <col min="14604" max="14604" width="12.77734375" customWidth="1"/>
    <col min="14605" max="14605" width="14.109375" customWidth="1"/>
    <col min="14849" max="14850" width="18.6640625" customWidth="1"/>
    <col min="14851" max="14857" width="13.33203125" customWidth="1"/>
    <col min="14858" max="14858" width="15.77734375" customWidth="1"/>
    <col min="14859" max="14859" width="11.77734375" customWidth="1"/>
    <col min="14860" max="14860" width="12.77734375" customWidth="1"/>
    <col min="14861" max="14861" width="14.109375" customWidth="1"/>
    <col min="15105" max="15106" width="18.6640625" customWidth="1"/>
    <col min="15107" max="15113" width="13.33203125" customWidth="1"/>
    <col min="15114" max="15114" width="15.77734375" customWidth="1"/>
    <col min="15115" max="15115" width="11.77734375" customWidth="1"/>
    <col min="15116" max="15116" width="12.77734375" customWidth="1"/>
    <col min="15117" max="15117" width="14.109375" customWidth="1"/>
    <col min="15361" max="15362" width="18.6640625" customWidth="1"/>
    <col min="15363" max="15369" width="13.33203125" customWidth="1"/>
    <col min="15370" max="15370" width="15.77734375" customWidth="1"/>
    <col min="15371" max="15371" width="11.77734375" customWidth="1"/>
    <col min="15372" max="15372" width="12.77734375" customWidth="1"/>
    <col min="15373" max="15373" width="14.109375" customWidth="1"/>
    <col min="15617" max="15618" width="18.6640625" customWidth="1"/>
    <col min="15619" max="15625" width="13.33203125" customWidth="1"/>
    <col min="15626" max="15626" width="15.77734375" customWidth="1"/>
    <col min="15627" max="15627" width="11.77734375" customWidth="1"/>
    <col min="15628" max="15628" width="12.77734375" customWidth="1"/>
    <col min="15629" max="15629" width="14.109375" customWidth="1"/>
    <col min="15873" max="15874" width="18.6640625" customWidth="1"/>
    <col min="15875" max="15881" width="13.33203125" customWidth="1"/>
    <col min="15882" max="15882" width="15.77734375" customWidth="1"/>
    <col min="15883" max="15883" width="11.77734375" customWidth="1"/>
    <col min="15884" max="15884" width="12.77734375" customWidth="1"/>
    <col min="15885" max="15885" width="14.109375" customWidth="1"/>
    <col min="16129" max="16130" width="18.6640625" customWidth="1"/>
    <col min="16131" max="16137" width="13.33203125" customWidth="1"/>
    <col min="16138" max="16138" width="15.77734375" customWidth="1"/>
    <col min="16139" max="16139" width="11.77734375" customWidth="1"/>
    <col min="16140" max="16140" width="12.77734375" customWidth="1"/>
    <col min="16141" max="16141" width="14.109375" customWidth="1"/>
  </cols>
  <sheetData>
    <row r="1" spans="1:10" ht="30" customHeight="1">
      <c r="A1" s="445" t="s">
        <v>354</v>
      </c>
      <c r="B1" s="445"/>
      <c r="C1" s="445"/>
      <c r="D1" s="445"/>
      <c r="E1" s="445"/>
      <c r="F1" s="445"/>
      <c r="G1" s="445"/>
      <c r="H1" s="445"/>
      <c r="I1" s="445"/>
    </row>
    <row r="2" spans="1:10" ht="30" customHeight="1">
      <c r="A2" s="107" t="s">
        <v>355</v>
      </c>
      <c r="B2" s="108"/>
      <c r="C2" s="108"/>
      <c r="D2" s="108"/>
      <c r="E2" s="108"/>
      <c r="F2" s="108"/>
      <c r="G2" s="108"/>
      <c r="H2" s="108"/>
      <c r="I2" s="108"/>
    </row>
    <row r="3" spans="1:10" ht="34.950000000000003" customHeight="1">
      <c r="A3" s="365" t="s">
        <v>356</v>
      </c>
      <c r="B3" s="365" t="s">
        <v>357</v>
      </c>
      <c r="C3" s="365" t="s">
        <v>358</v>
      </c>
      <c r="D3" s="365"/>
      <c r="E3" s="366" t="s">
        <v>359</v>
      </c>
      <c r="F3" s="366" t="s">
        <v>360</v>
      </c>
      <c r="G3" s="366" t="s">
        <v>361</v>
      </c>
      <c r="H3" s="366"/>
      <c r="I3" s="366" t="s">
        <v>362</v>
      </c>
    </row>
    <row r="4" spans="1:10" ht="36" customHeight="1">
      <c r="A4" s="365"/>
      <c r="B4" s="365"/>
      <c r="C4" s="59" t="s">
        <v>85</v>
      </c>
      <c r="D4" s="59" t="s">
        <v>86</v>
      </c>
      <c r="E4" s="366"/>
      <c r="F4" s="366"/>
      <c r="G4" s="19" t="s">
        <v>363</v>
      </c>
      <c r="H4" s="19" t="s">
        <v>364</v>
      </c>
      <c r="I4" s="366"/>
    </row>
    <row r="5" spans="1:10" ht="54" customHeight="1">
      <c r="A5" s="79" t="s">
        <v>365</v>
      </c>
      <c r="B5" s="76" t="s">
        <v>366</v>
      </c>
      <c r="C5" s="76" t="s">
        <v>138</v>
      </c>
      <c r="D5" s="79" t="s">
        <v>367</v>
      </c>
      <c r="E5" s="79">
        <v>380</v>
      </c>
      <c r="F5" s="109">
        <v>48.2</v>
      </c>
      <c r="G5" s="110">
        <v>379.46</v>
      </c>
      <c r="H5" s="111">
        <v>69.989999999999995</v>
      </c>
      <c r="I5" s="111">
        <v>0.54</v>
      </c>
      <c r="J5" s="113"/>
    </row>
    <row r="6" spans="1:10" ht="54" customHeight="1">
      <c r="A6" s="79" t="s">
        <v>368</v>
      </c>
      <c r="B6" s="76" t="s">
        <v>366</v>
      </c>
      <c r="C6" s="76" t="s">
        <v>138</v>
      </c>
      <c r="D6" s="79" t="s">
        <v>369</v>
      </c>
      <c r="E6" s="79">
        <v>370</v>
      </c>
      <c r="F6" s="79">
        <v>67.2</v>
      </c>
      <c r="G6" s="79">
        <v>358.43</v>
      </c>
      <c r="H6" s="79">
        <v>66.67</v>
      </c>
      <c r="I6" s="111">
        <v>11.57</v>
      </c>
      <c r="J6" s="114"/>
    </row>
    <row r="8" spans="1:10">
      <c r="G8" s="112"/>
    </row>
  </sheetData>
  <mergeCells count="8">
    <mergeCell ref="A1:I1"/>
    <mergeCell ref="C3:D3"/>
    <mergeCell ref="G3:H3"/>
    <mergeCell ref="A3:A4"/>
    <mergeCell ref="B3:B4"/>
    <mergeCell ref="E3:E4"/>
    <mergeCell ref="F3:F4"/>
    <mergeCell ref="I3:I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3"/>
  <sheetViews>
    <sheetView workbookViewId="0">
      <selection activeCell="N16" sqref="N16"/>
    </sheetView>
  </sheetViews>
  <sheetFormatPr defaultColWidth="9" defaultRowHeight="14.4"/>
  <cols>
    <col min="1" max="1" width="11.77734375" style="279" customWidth="1"/>
    <col min="2" max="2" width="9.44140625" style="279" customWidth="1"/>
    <col min="3" max="7" width="12.77734375" style="279" customWidth="1"/>
    <col min="8" max="10" width="12.77734375" style="280" customWidth="1"/>
    <col min="11" max="17" width="8.88671875" style="279"/>
    <col min="18" max="18" width="9.44140625" style="279" customWidth="1"/>
    <col min="19" max="246" width="8.88671875" style="279"/>
    <col min="247" max="247" width="11.77734375" style="279" customWidth="1"/>
    <col min="248" max="248" width="9.44140625" style="279" customWidth="1"/>
    <col min="249" max="256" width="12.77734375" style="279" customWidth="1"/>
    <col min="257" max="502" width="8.88671875" style="279"/>
    <col min="503" max="503" width="11.77734375" style="279" customWidth="1"/>
    <col min="504" max="504" width="9.44140625" style="279" customWidth="1"/>
    <col min="505" max="512" width="12.77734375" style="279" customWidth="1"/>
    <col min="513" max="758" width="8.88671875" style="279"/>
    <col min="759" max="759" width="11.77734375" style="279" customWidth="1"/>
    <col min="760" max="760" width="9.44140625" style="279" customWidth="1"/>
    <col min="761" max="768" width="12.77734375" style="279" customWidth="1"/>
    <col min="769" max="1014" width="8.88671875" style="279"/>
    <col min="1015" max="1015" width="11.77734375" style="279" customWidth="1"/>
    <col min="1016" max="1016" width="9.44140625" style="279" customWidth="1"/>
    <col min="1017" max="1024" width="12.77734375" style="279" customWidth="1"/>
    <col min="1025" max="1270" width="8.88671875" style="279"/>
    <col min="1271" max="1271" width="11.77734375" style="279" customWidth="1"/>
    <col min="1272" max="1272" width="9.44140625" style="279" customWidth="1"/>
    <col min="1273" max="1280" width="12.77734375" style="279" customWidth="1"/>
    <col min="1281" max="1526" width="8.88671875" style="279"/>
    <col min="1527" max="1527" width="11.77734375" style="279" customWidth="1"/>
    <col min="1528" max="1528" width="9.44140625" style="279" customWidth="1"/>
    <col min="1529" max="1536" width="12.77734375" style="279" customWidth="1"/>
    <col min="1537" max="1782" width="8.88671875" style="279"/>
    <col min="1783" max="1783" width="11.77734375" style="279" customWidth="1"/>
    <col min="1784" max="1784" width="9.44140625" style="279" customWidth="1"/>
    <col min="1785" max="1792" width="12.77734375" style="279" customWidth="1"/>
    <col min="1793" max="2038" width="8.88671875" style="279"/>
    <col min="2039" max="2039" width="11.77734375" style="279" customWidth="1"/>
    <col min="2040" max="2040" width="9.44140625" style="279" customWidth="1"/>
    <col min="2041" max="2048" width="12.77734375" style="279" customWidth="1"/>
    <col min="2049" max="2294" width="8.88671875" style="279"/>
    <col min="2295" max="2295" width="11.77734375" style="279" customWidth="1"/>
    <col min="2296" max="2296" width="9.44140625" style="279" customWidth="1"/>
    <col min="2297" max="2304" width="12.77734375" style="279" customWidth="1"/>
    <col min="2305" max="2550" width="8.88671875" style="279"/>
    <col min="2551" max="2551" width="11.77734375" style="279" customWidth="1"/>
    <col min="2552" max="2552" width="9.44140625" style="279" customWidth="1"/>
    <col min="2553" max="2560" width="12.77734375" style="279" customWidth="1"/>
    <col min="2561" max="2806" width="8.88671875" style="279"/>
    <col min="2807" max="2807" width="11.77734375" style="279" customWidth="1"/>
    <col min="2808" max="2808" width="9.44140625" style="279" customWidth="1"/>
    <col min="2809" max="2816" width="12.77734375" style="279" customWidth="1"/>
    <col min="2817" max="3062" width="8.88671875" style="279"/>
    <col min="3063" max="3063" width="11.77734375" style="279" customWidth="1"/>
    <col min="3064" max="3064" width="9.44140625" style="279" customWidth="1"/>
    <col min="3065" max="3072" width="12.77734375" style="279" customWidth="1"/>
    <col min="3073" max="3318" width="8.88671875" style="279"/>
    <col min="3319" max="3319" width="11.77734375" style="279" customWidth="1"/>
    <col min="3320" max="3320" width="9.44140625" style="279" customWidth="1"/>
    <col min="3321" max="3328" width="12.77734375" style="279" customWidth="1"/>
    <col min="3329" max="3574" width="8.88671875" style="279"/>
    <col min="3575" max="3575" width="11.77734375" style="279" customWidth="1"/>
    <col min="3576" max="3576" width="9.44140625" style="279" customWidth="1"/>
    <col min="3577" max="3584" width="12.77734375" style="279" customWidth="1"/>
    <col min="3585" max="3830" width="8.88671875" style="279"/>
    <col min="3831" max="3831" width="11.77734375" style="279" customWidth="1"/>
    <col min="3832" max="3832" width="9.44140625" style="279" customWidth="1"/>
    <col min="3833" max="3840" width="12.77734375" style="279" customWidth="1"/>
    <col min="3841" max="4086" width="8.88671875" style="279"/>
    <col min="4087" max="4087" width="11.77734375" style="279" customWidth="1"/>
    <col min="4088" max="4088" width="9.44140625" style="279" customWidth="1"/>
    <col min="4089" max="4096" width="12.77734375" style="279" customWidth="1"/>
    <col min="4097" max="4342" width="8.88671875" style="279"/>
    <col min="4343" max="4343" width="11.77734375" style="279" customWidth="1"/>
    <col min="4344" max="4344" width="9.44140625" style="279" customWidth="1"/>
    <col min="4345" max="4352" width="12.77734375" style="279" customWidth="1"/>
    <col min="4353" max="4598" width="8.88671875" style="279"/>
    <col min="4599" max="4599" width="11.77734375" style="279" customWidth="1"/>
    <col min="4600" max="4600" width="9.44140625" style="279" customWidth="1"/>
    <col min="4601" max="4608" width="12.77734375" style="279" customWidth="1"/>
    <col min="4609" max="4854" width="8.88671875" style="279"/>
    <col min="4855" max="4855" width="11.77734375" style="279" customWidth="1"/>
    <col min="4856" max="4856" width="9.44140625" style="279" customWidth="1"/>
    <col min="4857" max="4864" width="12.77734375" style="279" customWidth="1"/>
    <col min="4865" max="5110" width="8.88671875" style="279"/>
    <col min="5111" max="5111" width="11.77734375" style="279" customWidth="1"/>
    <col min="5112" max="5112" width="9.44140625" style="279" customWidth="1"/>
    <col min="5113" max="5120" width="12.77734375" style="279" customWidth="1"/>
    <col min="5121" max="5366" width="8.88671875" style="279"/>
    <col min="5367" max="5367" width="11.77734375" style="279" customWidth="1"/>
    <col min="5368" max="5368" width="9.44140625" style="279" customWidth="1"/>
    <col min="5369" max="5376" width="12.77734375" style="279" customWidth="1"/>
    <col min="5377" max="5622" width="8.88671875" style="279"/>
    <col min="5623" max="5623" width="11.77734375" style="279" customWidth="1"/>
    <col min="5624" max="5624" width="9.44140625" style="279" customWidth="1"/>
    <col min="5625" max="5632" width="12.77734375" style="279" customWidth="1"/>
    <col min="5633" max="5878" width="8.88671875" style="279"/>
    <col min="5879" max="5879" width="11.77734375" style="279" customWidth="1"/>
    <col min="5880" max="5880" width="9.44140625" style="279" customWidth="1"/>
    <col min="5881" max="5888" width="12.77734375" style="279" customWidth="1"/>
    <col min="5889" max="6134" width="8.88671875" style="279"/>
    <col min="6135" max="6135" width="11.77734375" style="279" customWidth="1"/>
    <col min="6136" max="6136" width="9.44140625" style="279" customWidth="1"/>
    <col min="6137" max="6144" width="12.77734375" style="279" customWidth="1"/>
    <col min="6145" max="6390" width="8.88671875" style="279"/>
    <col min="6391" max="6391" width="11.77734375" style="279" customWidth="1"/>
    <col min="6392" max="6392" width="9.44140625" style="279" customWidth="1"/>
    <col min="6393" max="6400" width="12.77734375" style="279" customWidth="1"/>
    <col min="6401" max="6646" width="8.88671875" style="279"/>
    <col min="6647" max="6647" width="11.77734375" style="279" customWidth="1"/>
    <col min="6648" max="6648" width="9.44140625" style="279" customWidth="1"/>
    <col min="6649" max="6656" width="12.77734375" style="279" customWidth="1"/>
    <col min="6657" max="6902" width="8.88671875" style="279"/>
    <col min="6903" max="6903" width="11.77734375" style="279" customWidth="1"/>
    <col min="6904" max="6904" width="9.44140625" style="279" customWidth="1"/>
    <col min="6905" max="6912" width="12.77734375" style="279" customWidth="1"/>
    <col min="6913" max="7158" width="8.88671875" style="279"/>
    <col min="7159" max="7159" width="11.77734375" style="279" customWidth="1"/>
    <col min="7160" max="7160" width="9.44140625" style="279" customWidth="1"/>
    <col min="7161" max="7168" width="12.77734375" style="279" customWidth="1"/>
    <col min="7169" max="7414" width="8.88671875" style="279"/>
    <col min="7415" max="7415" width="11.77734375" style="279" customWidth="1"/>
    <col min="7416" max="7416" width="9.44140625" style="279" customWidth="1"/>
    <col min="7417" max="7424" width="12.77734375" style="279" customWidth="1"/>
    <col min="7425" max="7670" width="8.88671875" style="279"/>
    <col min="7671" max="7671" width="11.77734375" style="279" customWidth="1"/>
    <col min="7672" max="7672" width="9.44140625" style="279" customWidth="1"/>
    <col min="7673" max="7680" width="12.77734375" style="279" customWidth="1"/>
    <col min="7681" max="7926" width="8.88671875" style="279"/>
    <col min="7927" max="7927" width="11.77734375" style="279" customWidth="1"/>
    <col min="7928" max="7928" width="9.44140625" style="279" customWidth="1"/>
    <col min="7929" max="7936" width="12.77734375" style="279" customWidth="1"/>
    <col min="7937" max="8182" width="8.88671875" style="279"/>
    <col min="8183" max="8183" width="11.77734375" style="279" customWidth="1"/>
    <col min="8184" max="8184" width="9.44140625" style="279" customWidth="1"/>
    <col min="8185" max="8192" width="12.77734375" style="279" customWidth="1"/>
    <col min="8193" max="8438" width="8.88671875" style="279"/>
    <col min="8439" max="8439" width="11.77734375" style="279" customWidth="1"/>
    <col min="8440" max="8440" width="9.44140625" style="279" customWidth="1"/>
    <col min="8441" max="8448" width="12.77734375" style="279" customWidth="1"/>
    <col min="8449" max="8694" width="8.88671875" style="279"/>
    <col min="8695" max="8695" width="11.77734375" style="279" customWidth="1"/>
    <col min="8696" max="8696" width="9.44140625" style="279" customWidth="1"/>
    <col min="8697" max="8704" width="12.77734375" style="279" customWidth="1"/>
    <col min="8705" max="8950" width="8.88671875" style="279"/>
    <col min="8951" max="8951" width="11.77734375" style="279" customWidth="1"/>
    <col min="8952" max="8952" width="9.44140625" style="279" customWidth="1"/>
    <col min="8953" max="8960" width="12.77734375" style="279" customWidth="1"/>
    <col min="8961" max="9206" width="8.88671875" style="279"/>
    <col min="9207" max="9207" width="11.77734375" style="279" customWidth="1"/>
    <col min="9208" max="9208" width="9.44140625" style="279" customWidth="1"/>
    <col min="9209" max="9216" width="12.77734375" style="279" customWidth="1"/>
    <col min="9217" max="9462" width="8.88671875" style="279"/>
    <col min="9463" max="9463" width="11.77734375" style="279" customWidth="1"/>
    <col min="9464" max="9464" width="9.44140625" style="279" customWidth="1"/>
    <col min="9465" max="9472" width="12.77734375" style="279" customWidth="1"/>
    <col min="9473" max="9718" width="8.88671875" style="279"/>
    <col min="9719" max="9719" width="11.77734375" style="279" customWidth="1"/>
    <col min="9720" max="9720" width="9.44140625" style="279" customWidth="1"/>
    <col min="9721" max="9728" width="12.77734375" style="279" customWidth="1"/>
    <col min="9729" max="9974" width="8.88671875" style="279"/>
    <col min="9975" max="9975" width="11.77734375" style="279" customWidth="1"/>
    <col min="9976" max="9976" width="9.44140625" style="279" customWidth="1"/>
    <col min="9977" max="9984" width="12.77734375" style="279" customWidth="1"/>
    <col min="9985" max="10230" width="8.88671875" style="279"/>
    <col min="10231" max="10231" width="11.77734375" style="279" customWidth="1"/>
    <col min="10232" max="10232" width="9.44140625" style="279" customWidth="1"/>
    <col min="10233" max="10240" width="12.77734375" style="279" customWidth="1"/>
    <col min="10241" max="10486" width="8.88671875" style="279"/>
    <col min="10487" max="10487" width="11.77734375" style="279" customWidth="1"/>
    <col min="10488" max="10488" width="9.44140625" style="279" customWidth="1"/>
    <col min="10489" max="10496" width="12.77734375" style="279" customWidth="1"/>
    <col min="10497" max="10742" width="8.88671875" style="279"/>
    <col min="10743" max="10743" width="11.77734375" style="279" customWidth="1"/>
    <col min="10744" max="10744" width="9.44140625" style="279" customWidth="1"/>
    <col min="10745" max="10752" width="12.77734375" style="279" customWidth="1"/>
    <col min="10753" max="10998" width="8.88671875" style="279"/>
    <col min="10999" max="10999" width="11.77734375" style="279" customWidth="1"/>
    <col min="11000" max="11000" width="9.44140625" style="279" customWidth="1"/>
    <col min="11001" max="11008" width="12.77734375" style="279" customWidth="1"/>
    <col min="11009" max="11254" width="8.88671875" style="279"/>
    <col min="11255" max="11255" width="11.77734375" style="279" customWidth="1"/>
    <col min="11256" max="11256" width="9.44140625" style="279" customWidth="1"/>
    <col min="11257" max="11264" width="12.77734375" style="279" customWidth="1"/>
    <col min="11265" max="11510" width="8.88671875" style="279"/>
    <col min="11511" max="11511" width="11.77734375" style="279" customWidth="1"/>
    <col min="11512" max="11512" width="9.44140625" style="279" customWidth="1"/>
    <col min="11513" max="11520" width="12.77734375" style="279" customWidth="1"/>
    <col min="11521" max="11766" width="8.88671875" style="279"/>
    <col min="11767" max="11767" width="11.77734375" style="279" customWidth="1"/>
    <col min="11768" max="11768" width="9.44140625" style="279" customWidth="1"/>
    <col min="11769" max="11776" width="12.77734375" style="279" customWidth="1"/>
    <col min="11777" max="12022" width="8.88671875" style="279"/>
    <col min="12023" max="12023" width="11.77734375" style="279" customWidth="1"/>
    <col min="12024" max="12024" width="9.44140625" style="279" customWidth="1"/>
    <col min="12025" max="12032" width="12.77734375" style="279" customWidth="1"/>
    <col min="12033" max="12278" width="8.88671875" style="279"/>
    <col min="12279" max="12279" width="11.77734375" style="279" customWidth="1"/>
    <col min="12280" max="12280" width="9.44140625" style="279" customWidth="1"/>
    <col min="12281" max="12288" width="12.77734375" style="279" customWidth="1"/>
    <col min="12289" max="12534" width="8.88671875" style="279"/>
    <col min="12535" max="12535" width="11.77734375" style="279" customWidth="1"/>
    <col min="12536" max="12536" width="9.44140625" style="279" customWidth="1"/>
    <col min="12537" max="12544" width="12.77734375" style="279" customWidth="1"/>
    <col min="12545" max="12790" width="8.88671875" style="279"/>
    <col min="12791" max="12791" width="11.77734375" style="279" customWidth="1"/>
    <col min="12792" max="12792" width="9.44140625" style="279" customWidth="1"/>
    <col min="12793" max="12800" width="12.77734375" style="279" customWidth="1"/>
    <col min="12801" max="13046" width="8.88671875" style="279"/>
    <col min="13047" max="13047" width="11.77734375" style="279" customWidth="1"/>
    <col min="13048" max="13048" width="9.44140625" style="279" customWidth="1"/>
    <col min="13049" max="13056" width="12.77734375" style="279" customWidth="1"/>
    <col min="13057" max="13302" width="8.88671875" style="279"/>
    <col min="13303" max="13303" width="11.77734375" style="279" customWidth="1"/>
    <col min="13304" max="13304" width="9.44140625" style="279" customWidth="1"/>
    <col min="13305" max="13312" width="12.77734375" style="279" customWidth="1"/>
    <col min="13313" max="13558" width="8.88671875" style="279"/>
    <col min="13559" max="13559" width="11.77734375" style="279" customWidth="1"/>
    <col min="13560" max="13560" width="9.44140625" style="279" customWidth="1"/>
    <col min="13561" max="13568" width="12.77734375" style="279" customWidth="1"/>
    <col min="13569" max="13814" width="8.88671875" style="279"/>
    <col min="13815" max="13815" width="11.77734375" style="279" customWidth="1"/>
    <col min="13816" max="13816" width="9.44140625" style="279" customWidth="1"/>
    <col min="13817" max="13824" width="12.77734375" style="279" customWidth="1"/>
    <col min="13825" max="14070" width="8.88671875" style="279"/>
    <col min="14071" max="14071" width="11.77734375" style="279" customWidth="1"/>
    <col min="14072" max="14072" width="9.44140625" style="279" customWidth="1"/>
    <col min="14073" max="14080" width="12.77734375" style="279" customWidth="1"/>
    <col min="14081" max="14326" width="8.88671875" style="279"/>
    <col min="14327" max="14327" width="11.77734375" style="279" customWidth="1"/>
    <col min="14328" max="14328" width="9.44140625" style="279" customWidth="1"/>
    <col min="14329" max="14336" width="12.77734375" style="279" customWidth="1"/>
    <col min="14337" max="14582" width="8.88671875" style="279"/>
    <col min="14583" max="14583" width="11.77734375" style="279" customWidth="1"/>
    <col min="14584" max="14584" width="9.44140625" style="279" customWidth="1"/>
    <col min="14585" max="14592" width="12.77734375" style="279" customWidth="1"/>
    <col min="14593" max="14838" width="8.88671875" style="279"/>
    <col min="14839" max="14839" width="11.77734375" style="279" customWidth="1"/>
    <col min="14840" max="14840" width="9.44140625" style="279" customWidth="1"/>
    <col min="14841" max="14848" width="12.77734375" style="279" customWidth="1"/>
    <col min="14849" max="15094" width="8.88671875" style="279"/>
    <col min="15095" max="15095" width="11.77734375" style="279" customWidth="1"/>
    <col min="15096" max="15096" width="9.44140625" style="279" customWidth="1"/>
    <col min="15097" max="15104" width="12.77734375" style="279" customWidth="1"/>
    <col min="15105" max="15350" width="8.88671875" style="279"/>
    <col min="15351" max="15351" width="11.77734375" style="279" customWidth="1"/>
    <col min="15352" max="15352" width="9.44140625" style="279" customWidth="1"/>
    <col min="15353" max="15360" width="12.77734375" style="279" customWidth="1"/>
    <col min="15361" max="15606" width="8.88671875" style="279"/>
    <col min="15607" max="15607" width="11.77734375" style="279" customWidth="1"/>
    <col min="15608" max="15608" width="9.44140625" style="279" customWidth="1"/>
    <col min="15609" max="15616" width="12.77734375" style="279" customWidth="1"/>
    <col min="15617" max="15862" width="8.88671875" style="279"/>
    <col min="15863" max="15863" width="11.77734375" style="279" customWidth="1"/>
    <col min="15864" max="15864" width="9.44140625" style="279" customWidth="1"/>
    <col min="15865" max="15872" width="12.77734375" style="279" customWidth="1"/>
    <col min="15873" max="16118" width="8.88671875" style="279"/>
    <col min="16119" max="16119" width="11.77734375" style="279" customWidth="1"/>
    <col min="16120" max="16120" width="9.44140625" style="279" customWidth="1"/>
    <col min="16121" max="16128" width="12.77734375" style="279" customWidth="1"/>
    <col min="16129" max="16382" width="8.88671875" style="279"/>
    <col min="16383" max="16384" width="8.88671875" style="279" customWidth="1"/>
  </cols>
  <sheetData>
    <row r="1" spans="1:13" ht="20.399999999999999">
      <c r="A1" s="323" t="s">
        <v>31</v>
      </c>
      <c r="B1" s="323"/>
      <c r="C1" s="323"/>
      <c r="D1" s="323"/>
      <c r="E1" s="323"/>
      <c r="F1" s="323"/>
      <c r="G1" s="323"/>
      <c r="H1" s="323"/>
      <c r="I1" s="323"/>
      <c r="J1" s="323"/>
    </row>
    <row r="2" spans="1:13" ht="16.95" customHeight="1">
      <c r="A2" s="281" t="s">
        <v>32</v>
      </c>
      <c r="B2" s="282"/>
      <c r="C2" s="282"/>
      <c r="D2" s="282"/>
      <c r="E2" s="283"/>
      <c r="F2" s="283"/>
      <c r="G2" s="283"/>
      <c r="H2" s="284"/>
      <c r="I2" s="284"/>
      <c r="J2" s="284"/>
    </row>
    <row r="3" spans="1:13" ht="21" customHeight="1">
      <c r="A3" s="330" t="s">
        <v>3</v>
      </c>
      <c r="B3" s="332" t="s">
        <v>33</v>
      </c>
      <c r="C3" s="332" t="s">
        <v>34</v>
      </c>
      <c r="D3" s="332" t="s">
        <v>35</v>
      </c>
      <c r="E3" s="324" t="s">
        <v>36</v>
      </c>
      <c r="F3" s="325"/>
      <c r="G3" s="326"/>
      <c r="H3" s="327" t="s">
        <v>37</v>
      </c>
      <c r="I3" s="328"/>
      <c r="J3" s="329"/>
    </row>
    <row r="4" spans="1:13" ht="21" customHeight="1">
      <c r="A4" s="331"/>
      <c r="B4" s="333"/>
      <c r="C4" s="333"/>
      <c r="D4" s="333"/>
      <c r="E4" s="285" t="s">
        <v>38</v>
      </c>
      <c r="F4" s="285" t="s">
        <v>39</v>
      </c>
      <c r="G4" s="59" t="s">
        <v>40</v>
      </c>
      <c r="H4" s="59" t="s">
        <v>41</v>
      </c>
      <c r="I4" s="59" t="s">
        <v>42</v>
      </c>
      <c r="J4" s="70" t="s">
        <v>40</v>
      </c>
    </row>
    <row r="5" spans="1:13" ht="21" customHeight="1">
      <c r="A5" s="286" t="s">
        <v>12</v>
      </c>
      <c r="B5" s="183">
        <v>1304</v>
      </c>
      <c r="C5" s="76">
        <v>39023</v>
      </c>
      <c r="D5" s="76">
        <v>17410</v>
      </c>
      <c r="E5" s="76">
        <v>102374</v>
      </c>
      <c r="F5" s="76">
        <v>98517</v>
      </c>
      <c r="G5" s="76">
        <f t="shared" ref="G5:G22" si="0">E5+F5</f>
        <v>200891</v>
      </c>
      <c r="H5" s="76">
        <v>0.59389999999999998</v>
      </c>
      <c r="I5" s="76">
        <v>14.0418</v>
      </c>
      <c r="J5" s="247">
        <f t="shared" ref="J5:J22" si="1">H5+I5</f>
        <v>14.6357</v>
      </c>
      <c r="M5" s="288"/>
    </row>
    <row r="6" spans="1:13" ht="21" customHeight="1">
      <c r="A6" s="286" t="s">
        <v>13</v>
      </c>
      <c r="B6" s="183">
        <v>222</v>
      </c>
      <c r="C6" s="76">
        <v>33029</v>
      </c>
      <c r="D6" s="76">
        <v>17431</v>
      </c>
      <c r="E6" s="76">
        <v>45357</v>
      </c>
      <c r="F6" s="76">
        <v>41022</v>
      </c>
      <c r="G6" s="76">
        <f t="shared" si="0"/>
        <v>86379</v>
      </c>
      <c r="H6" s="76">
        <v>0.27989999999999998</v>
      </c>
      <c r="I6" s="76">
        <v>3.6107999999999998</v>
      </c>
      <c r="J6" s="247">
        <f t="shared" si="1"/>
        <v>3.8906999999999998</v>
      </c>
    </row>
    <row r="7" spans="1:13" ht="21" customHeight="1">
      <c r="A7" s="286" t="s">
        <v>14</v>
      </c>
      <c r="B7" s="183">
        <v>764</v>
      </c>
      <c r="C7" s="76">
        <v>34265</v>
      </c>
      <c r="D7" s="76">
        <v>16168</v>
      </c>
      <c r="E7" s="76">
        <v>28962</v>
      </c>
      <c r="F7" s="76">
        <v>22368</v>
      </c>
      <c r="G7" s="76">
        <f t="shared" si="0"/>
        <v>51330</v>
      </c>
      <c r="H7" s="76">
        <v>0.66500000000000004</v>
      </c>
      <c r="I7" s="76">
        <v>8.2052999999999994</v>
      </c>
      <c r="J7" s="247">
        <f t="shared" si="1"/>
        <v>8.8703000000000003</v>
      </c>
    </row>
    <row r="8" spans="1:13" ht="21" customHeight="1">
      <c r="A8" s="286" t="s">
        <v>15</v>
      </c>
      <c r="B8" s="183">
        <v>429</v>
      </c>
      <c r="C8" s="76">
        <v>36833</v>
      </c>
      <c r="D8" s="76">
        <v>17668</v>
      </c>
      <c r="E8" s="76">
        <v>77000</v>
      </c>
      <c r="F8" s="76">
        <v>82683</v>
      </c>
      <c r="G8" s="76">
        <f t="shared" si="0"/>
        <v>159683</v>
      </c>
      <c r="H8" s="76">
        <v>0.39500000000000002</v>
      </c>
      <c r="I8" s="76">
        <v>11.757300000000001</v>
      </c>
      <c r="J8" s="247">
        <f t="shared" si="1"/>
        <v>12.1523</v>
      </c>
    </row>
    <row r="9" spans="1:13" ht="21" customHeight="1">
      <c r="A9" s="286" t="s">
        <v>16</v>
      </c>
      <c r="B9" s="183">
        <v>1159</v>
      </c>
      <c r="C9" s="76">
        <v>34154</v>
      </c>
      <c r="D9" s="76">
        <v>13590</v>
      </c>
      <c r="E9" s="76">
        <v>101850</v>
      </c>
      <c r="F9" s="76">
        <v>80168</v>
      </c>
      <c r="G9" s="76">
        <f t="shared" si="0"/>
        <v>182018</v>
      </c>
      <c r="H9" s="76">
        <v>1.028</v>
      </c>
      <c r="I9" s="76">
        <v>14.283899999999999</v>
      </c>
      <c r="J9" s="247">
        <f t="shared" si="1"/>
        <v>15.3119</v>
      </c>
    </row>
    <row r="10" spans="1:13" ht="21" customHeight="1">
      <c r="A10" s="286" t="s">
        <v>17</v>
      </c>
      <c r="B10" s="183">
        <v>1034</v>
      </c>
      <c r="C10" s="76">
        <v>34652</v>
      </c>
      <c r="D10" s="76">
        <v>15689</v>
      </c>
      <c r="E10" s="76">
        <v>212979</v>
      </c>
      <c r="F10" s="76">
        <v>230886</v>
      </c>
      <c r="G10" s="76">
        <f t="shared" si="0"/>
        <v>443865</v>
      </c>
      <c r="H10" s="76">
        <v>0.43530000000000002</v>
      </c>
      <c r="I10" s="76">
        <v>18.762699999999999</v>
      </c>
      <c r="J10" s="247">
        <f t="shared" si="1"/>
        <v>19.198</v>
      </c>
    </row>
    <row r="11" spans="1:13" ht="21" customHeight="1">
      <c r="A11" s="286" t="s">
        <v>18</v>
      </c>
      <c r="B11" s="183">
        <v>1501</v>
      </c>
      <c r="C11" s="76">
        <v>32237</v>
      </c>
      <c r="D11" s="76">
        <v>13911</v>
      </c>
      <c r="E11" s="76">
        <v>166100</v>
      </c>
      <c r="F11" s="76">
        <v>194851</v>
      </c>
      <c r="G11" s="76">
        <f t="shared" si="0"/>
        <v>360951</v>
      </c>
      <c r="H11" s="76">
        <v>1.1950000000000001</v>
      </c>
      <c r="I11" s="76">
        <v>19.439</v>
      </c>
      <c r="J11" s="247">
        <f t="shared" si="1"/>
        <v>20.634</v>
      </c>
    </row>
    <row r="12" spans="1:13" ht="21" customHeight="1">
      <c r="A12" s="286" t="s">
        <v>19</v>
      </c>
      <c r="B12" s="183">
        <v>1222</v>
      </c>
      <c r="C12" s="76">
        <v>35465</v>
      </c>
      <c r="D12" s="76">
        <v>13146</v>
      </c>
      <c r="E12" s="76">
        <v>2358</v>
      </c>
      <c r="F12" s="76">
        <v>38959</v>
      </c>
      <c r="G12" s="76">
        <f t="shared" si="0"/>
        <v>41317</v>
      </c>
      <c r="H12" s="76">
        <v>0.13220000000000001</v>
      </c>
      <c r="I12" s="76">
        <v>3.8915999999999999</v>
      </c>
      <c r="J12" s="247">
        <f t="shared" si="1"/>
        <v>4.0237999999999996</v>
      </c>
    </row>
    <row r="13" spans="1:13" ht="21" customHeight="1">
      <c r="A13" s="286" t="s">
        <v>20</v>
      </c>
      <c r="B13" s="183">
        <v>1967</v>
      </c>
      <c r="C13" s="76">
        <v>32832</v>
      </c>
      <c r="D13" s="76">
        <v>12113</v>
      </c>
      <c r="E13" s="76">
        <v>0</v>
      </c>
      <c r="F13" s="76">
        <v>118358</v>
      </c>
      <c r="G13" s="76">
        <f t="shared" si="0"/>
        <v>118358</v>
      </c>
      <c r="H13" s="76">
        <v>0.29759999999999998</v>
      </c>
      <c r="I13" s="76">
        <v>5.7144000000000004</v>
      </c>
      <c r="J13" s="247">
        <f t="shared" si="1"/>
        <v>6.0120000000000005</v>
      </c>
    </row>
    <row r="14" spans="1:13" ht="21" customHeight="1">
      <c r="A14" s="286" t="s">
        <v>21</v>
      </c>
      <c r="B14" s="183">
        <v>919</v>
      </c>
      <c r="C14" s="76">
        <v>34088</v>
      </c>
      <c r="D14" s="76">
        <v>11107</v>
      </c>
      <c r="E14" s="76">
        <v>31429</v>
      </c>
      <c r="F14" s="76">
        <v>52441</v>
      </c>
      <c r="G14" s="76">
        <f t="shared" si="0"/>
        <v>83870</v>
      </c>
      <c r="H14" s="76">
        <v>0.4239</v>
      </c>
      <c r="I14" s="76">
        <v>7.8655999999999997</v>
      </c>
      <c r="J14" s="247">
        <f t="shared" si="1"/>
        <v>8.2895000000000003</v>
      </c>
    </row>
    <row r="15" spans="1:13" ht="21" customHeight="1">
      <c r="A15" s="286" t="s">
        <v>22</v>
      </c>
      <c r="B15" s="183">
        <v>1777</v>
      </c>
      <c r="C15" s="76">
        <v>23678</v>
      </c>
      <c r="D15" s="76">
        <v>7615</v>
      </c>
      <c r="E15" s="76">
        <v>8</v>
      </c>
      <c r="F15" s="76">
        <v>29258</v>
      </c>
      <c r="G15" s="76">
        <f t="shared" si="0"/>
        <v>29266</v>
      </c>
      <c r="H15" s="76">
        <v>0.12690000000000001</v>
      </c>
      <c r="I15" s="76">
        <v>4.1985000000000001</v>
      </c>
      <c r="J15" s="247">
        <f t="shared" si="1"/>
        <v>4.3254000000000001</v>
      </c>
    </row>
    <row r="16" spans="1:13" ht="21" customHeight="1">
      <c r="A16" s="286" t="s">
        <v>23</v>
      </c>
      <c r="B16" s="183">
        <v>2025</v>
      </c>
      <c r="C16" s="76">
        <v>34016</v>
      </c>
      <c r="D16" s="76">
        <v>12603</v>
      </c>
      <c r="E16" s="76">
        <v>24045</v>
      </c>
      <c r="F16" s="76">
        <v>56698</v>
      </c>
      <c r="G16" s="76">
        <f t="shared" si="0"/>
        <v>80743</v>
      </c>
      <c r="H16" s="76">
        <v>1.0703</v>
      </c>
      <c r="I16" s="76">
        <v>10.784599999999999</v>
      </c>
      <c r="J16" s="247">
        <f t="shared" si="1"/>
        <v>11.854899999999999</v>
      </c>
    </row>
    <row r="17" spans="1:10" ht="21" customHeight="1">
      <c r="A17" s="286" t="s">
        <v>24</v>
      </c>
      <c r="B17" s="183">
        <v>1508</v>
      </c>
      <c r="C17" s="76">
        <v>31312</v>
      </c>
      <c r="D17" s="76">
        <v>11411</v>
      </c>
      <c r="E17" s="76">
        <v>0</v>
      </c>
      <c r="F17" s="76">
        <v>81205</v>
      </c>
      <c r="G17" s="76">
        <f t="shared" si="0"/>
        <v>81205</v>
      </c>
      <c r="H17" s="76">
        <v>1.0528999999999999</v>
      </c>
      <c r="I17" s="76">
        <v>3.9752000000000001</v>
      </c>
      <c r="J17" s="247">
        <f t="shared" si="1"/>
        <v>5.0281000000000002</v>
      </c>
    </row>
    <row r="18" spans="1:10" ht="21" customHeight="1">
      <c r="A18" s="286" t="s">
        <v>25</v>
      </c>
      <c r="B18" s="183">
        <v>966</v>
      </c>
      <c r="C18" s="76">
        <v>22508</v>
      </c>
      <c r="D18" s="76">
        <v>5553</v>
      </c>
      <c r="E18" s="76">
        <v>1</v>
      </c>
      <c r="F18" s="76">
        <v>24569</v>
      </c>
      <c r="G18" s="76">
        <f t="shared" si="0"/>
        <v>24570</v>
      </c>
      <c r="H18" s="76">
        <v>0.16070000000000001</v>
      </c>
      <c r="I18" s="76">
        <v>2.8851</v>
      </c>
      <c r="J18" s="247">
        <f t="shared" si="1"/>
        <v>3.0457999999999998</v>
      </c>
    </row>
    <row r="19" spans="1:10" ht="21" customHeight="1">
      <c r="A19" s="286" t="s">
        <v>26</v>
      </c>
      <c r="B19" s="183">
        <v>1211</v>
      </c>
      <c r="C19" s="76">
        <v>25734</v>
      </c>
      <c r="D19" s="76">
        <v>5815</v>
      </c>
      <c r="E19" s="76">
        <v>18</v>
      </c>
      <c r="F19" s="76">
        <v>48771</v>
      </c>
      <c r="G19" s="76">
        <f t="shared" si="0"/>
        <v>48789</v>
      </c>
      <c r="H19" s="76">
        <v>0.28170000000000001</v>
      </c>
      <c r="I19" s="76">
        <v>6.7038000000000002</v>
      </c>
      <c r="J19" s="247">
        <f t="shared" si="1"/>
        <v>6.9855</v>
      </c>
    </row>
    <row r="20" spans="1:10" ht="21" customHeight="1">
      <c r="A20" s="286" t="s">
        <v>27</v>
      </c>
      <c r="B20" s="183">
        <v>1421</v>
      </c>
      <c r="C20" s="76">
        <v>26361</v>
      </c>
      <c r="D20" s="76">
        <v>8552</v>
      </c>
      <c r="E20" s="76">
        <v>0</v>
      </c>
      <c r="F20" s="76">
        <v>57938</v>
      </c>
      <c r="G20" s="76">
        <f t="shared" si="0"/>
        <v>57938</v>
      </c>
      <c r="H20" s="76">
        <v>0.3165</v>
      </c>
      <c r="I20" s="76">
        <v>5.4809999999999999</v>
      </c>
      <c r="J20" s="247">
        <f t="shared" si="1"/>
        <v>5.7974999999999994</v>
      </c>
    </row>
    <row r="21" spans="1:10" ht="21" customHeight="1">
      <c r="A21" s="286" t="s">
        <v>28</v>
      </c>
      <c r="B21" s="183">
        <v>865</v>
      </c>
      <c r="C21" s="76">
        <v>30359</v>
      </c>
      <c r="D21" s="76">
        <v>5980</v>
      </c>
      <c r="E21" s="76">
        <v>28230</v>
      </c>
      <c r="F21" s="76">
        <v>47370</v>
      </c>
      <c r="G21" s="76">
        <f t="shared" si="0"/>
        <v>75600</v>
      </c>
      <c r="H21" s="76">
        <v>0.40860000000000002</v>
      </c>
      <c r="I21" s="76">
        <v>8.2935999999999996</v>
      </c>
      <c r="J21" s="247">
        <f t="shared" si="1"/>
        <v>8.7021999999999995</v>
      </c>
    </row>
    <row r="22" spans="1:10" ht="21" customHeight="1">
      <c r="A22" s="64" t="s">
        <v>29</v>
      </c>
      <c r="B22" s="80">
        <v>20294</v>
      </c>
      <c r="C22" s="287">
        <v>34408</v>
      </c>
      <c r="D22" s="80">
        <v>13782</v>
      </c>
      <c r="E22" s="67">
        <v>820713</v>
      </c>
      <c r="F22" s="67">
        <v>1306065</v>
      </c>
      <c r="G22" s="80">
        <f t="shared" si="0"/>
        <v>2126778</v>
      </c>
      <c r="H22" s="80">
        <v>8.4044000000000008</v>
      </c>
      <c r="I22" s="80">
        <v>149.89420000000001</v>
      </c>
      <c r="J22" s="248">
        <f t="shared" si="1"/>
        <v>158.29860000000002</v>
      </c>
    </row>
    <row r="23" spans="1:10" ht="25.95" customHeight="1">
      <c r="A23" s="314" t="s">
        <v>43</v>
      </c>
      <c r="B23" s="314"/>
      <c r="C23" s="314"/>
      <c r="D23" s="314"/>
      <c r="E23" s="314"/>
      <c r="F23" s="314"/>
      <c r="G23" s="314"/>
      <c r="H23" s="314"/>
      <c r="I23" s="314"/>
      <c r="J23" s="314"/>
    </row>
  </sheetData>
  <mergeCells count="8">
    <mergeCell ref="A1:J1"/>
    <mergeCell ref="E3:G3"/>
    <mergeCell ref="H3:J3"/>
    <mergeCell ref="A23:J23"/>
    <mergeCell ref="A3:A4"/>
    <mergeCell ref="B3:B4"/>
    <mergeCell ref="C3:C4"/>
    <mergeCell ref="D3:D4"/>
  </mergeCells>
  <phoneticPr fontId="39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7"/>
  <sheetViews>
    <sheetView topLeftCell="A13" workbookViewId="0">
      <selection activeCell="H21" sqref="H21"/>
    </sheetView>
  </sheetViews>
  <sheetFormatPr defaultColWidth="9" defaultRowHeight="15.6"/>
  <cols>
    <col min="1" max="1" width="12.88671875" customWidth="1"/>
    <col min="2" max="2" width="16.44140625" customWidth="1"/>
    <col min="3" max="3" width="17.33203125" customWidth="1"/>
    <col min="4" max="4" width="18" style="68" customWidth="1"/>
    <col min="5" max="5" width="15.77734375" style="68" customWidth="1"/>
    <col min="6" max="6" width="9.5546875" customWidth="1"/>
  </cols>
  <sheetData>
    <row r="1" spans="1:7" ht="20.399999999999999">
      <c r="A1" s="446" t="s">
        <v>370</v>
      </c>
      <c r="B1" s="446"/>
      <c r="C1" s="446"/>
      <c r="D1" s="446"/>
      <c r="E1" s="446"/>
      <c r="F1" s="96"/>
    </row>
    <row r="2" spans="1:7" ht="22.95" customHeight="1">
      <c r="A2" s="15" t="s">
        <v>371</v>
      </c>
      <c r="B2" s="97"/>
      <c r="C2" s="97"/>
      <c r="D2" s="97"/>
      <c r="E2" s="97"/>
      <c r="F2" s="68"/>
    </row>
    <row r="3" spans="1:7">
      <c r="A3" s="356" t="s">
        <v>3</v>
      </c>
      <c r="B3" s="354" t="s">
        <v>372</v>
      </c>
      <c r="C3" s="354" t="s">
        <v>373</v>
      </c>
      <c r="D3" s="354" t="s">
        <v>374</v>
      </c>
      <c r="E3" s="367" t="s">
        <v>375</v>
      </c>
      <c r="F3" s="98"/>
      <c r="G3" s="68"/>
    </row>
    <row r="4" spans="1:7" ht="14.4">
      <c r="A4" s="377"/>
      <c r="B4" s="365"/>
      <c r="C4" s="365"/>
      <c r="D4" s="365"/>
      <c r="E4" s="368"/>
      <c r="F4" s="98"/>
    </row>
    <row r="5" spans="1:7" ht="14.4">
      <c r="A5" s="377"/>
      <c r="B5" s="365"/>
      <c r="C5" s="365"/>
      <c r="D5" s="365"/>
      <c r="E5" s="368"/>
      <c r="F5" s="98"/>
    </row>
    <row r="6" spans="1:7" ht="34.049999999999997" customHeight="1">
      <c r="A6" s="60" t="s">
        <v>376</v>
      </c>
      <c r="B6" s="99">
        <v>10631.93</v>
      </c>
      <c r="C6" s="99">
        <v>4024</v>
      </c>
      <c r="D6" s="100">
        <v>1927.7</v>
      </c>
      <c r="E6" s="71">
        <f t="shared" ref="E6:E22" si="0">D6+C6+B6</f>
        <v>16583.63</v>
      </c>
      <c r="F6" s="101"/>
    </row>
    <row r="7" spans="1:7" ht="34.049999999999997" customHeight="1">
      <c r="A7" s="60" t="s">
        <v>377</v>
      </c>
      <c r="B7" s="99">
        <v>2951.51</v>
      </c>
      <c r="C7" s="99">
        <v>1658.22</v>
      </c>
      <c r="D7" s="99">
        <v>106.94</v>
      </c>
      <c r="E7" s="71">
        <f t="shared" si="0"/>
        <v>4716.67</v>
      </c>
      <c r="F7" s="101"/>
    </row>
    <row r="8" spans="1:7" ht="34.049999999999997" customHeight="1">
      <c r="A8" s="60" t="s">
        <v>378</v>
      </c>
      <c r="B8" s="99">
        <v>922.8</v>
      </c>
      <c r="C8" s="99">
        <v>2885.32</v>
      </c>
      <c r="D8" s="99">
        <v>1098.76</v>
      </c>
      <c r="E8" s="71">
        <f t="shared" si="0"/>
        <v>4906.88</v>
      </c>
      <c r="F8" s="101"/>
    </row>
    <row r="9" spans="1:7" ht="34.049999999999997" customHeight="1">
      <c r="A9" s="60" t="s">
        <v>15</v>
      </c>
      <c r="B9" s="99">
        <v>4563.1099999999997</v>
      </c>
      <c r="C9" s="99">
        <v>1999</v>
      </c>
      <c r="D9" s="100">
        <v>536</v>
      </c>
      <c r="E9" s="71">
        <f t="shared" si="0"/>
        <v>7098.11</v>
      </c>
      <c r="F9" s="101"/>
    </row>
    <row r="10" spans="1:7" ht="34.049999999999997" customHeight="1">
      <c r="A10" s="60" t="s">
        <v>16</v>
      </c>
      <c r="B10" s="99">
        <v>2060.65</v>
      </c>
      <c r="C10" s="99">
        <v>2491.7199999999998</v>
      </c>
      <c r="D10" s="100">
        <v>100</v>
      </c>
      <c r="E10" s="71">
        <f t="shared" si="0"/>
        <v>4652.37</v>
      </c>
      <c r="F10" s="101"/>
    </row>
    <row r="11" spans="1:7" ht="34.049999999999997" customHeight="1">
      <c r="A11" s="60" t="s">
        <v>17</v>
      </c>
      <c r="B11" s="99">
        <v>8044.44</v>
      </c>
      <c r="C11" s="99">
        <v>3697.91</v>
      </c>
      <c r="D11" s="99">
        <v>1.45</v>
      </c>
      <c r="E11" s="71">
        <f t="shared" si="0"/>
        <v>11743.8</v>
      </c>
      <c r="F11" s="101"/>
    </row>
    <row r="12" spans="1:7" ht="34.049999999999997" customHeight="1">
      <c r="A12" s="60" t="s">
        <v>18</v>
      </c>
      <c r="B12" s="99">
        <v>9147.7099999999991</v>
      </c>
      <c r="C12" s="99">
        <v>2934</v>
      </c>
      <c r="D12" s="99">
        <v>505</v>
      </c>
      <c r="E12" s="71">
        <f t="shared" si="0"/>
        <v>12586.71</v>
      </c>
      <c r="F12" s="101"/>
    </row>
    <row r="13" spans="1:7" ht="34.049999999999997" customHeight="1">
      <c r="A13" s="60" t="s">
        <v>19</v>
      </c>
      <c r="B13" s="99">
        <v>790</v>
      </c>
      <c r="C13" s="99">
        <v>518.03</v>
      </c>
      <c r="D13" s="99">
        <v>213.66</v>
      </c>
      <c r="E13" s="71">
        <f t="shared" si="0"/>
        <v>1521.69</v>
      </c>
      <c r="F13" s="101"/>
    </row>
    <row r="14" spans="1:7" ht="34.049999999999997" customHeight="1">
      <c r="A14" s="60" t="s">
        <v>20</v>
      </c>
      <c r="B14" s="99">
        <v>477.94</v>
      </c>
      <c r="C14" s="99">
        <v>433.61</v>
      </c>
      <c r="D14" s="99">
        <v>48.13</v>
      </c>
      <c r="E14" s="71">
        <f t="shared" si="0"/>
        <v>959.68000000000006</v>
      </c>
      <c r="F14" s="101"/>
    </row>
    <row r="15" spans="1:7" ht="34.049999999999997" customHeight="1">
      <c r="A15" s="60" t="s">
        <v>21</v>
      </c>
      <c r="B15" s="99">
        <v>468.21</v>
      </c>
      <c r="C15" s="99">
        <v>321.33</v>
      </c>
      <c r="D15" s="99">
        <v>0</v>
      </c>
      <c r="E15" s="71">
        <f t="shared" si="0"/>
        <v>789.54</v>
      </c>
      <c r="F15" s="101"/>
    </row>
    <row r="16" spans="1:7" ht="34.049999999999997" customHeight="1">
      <c r="A16" s="60" t="s">
        <v>22</v>
      </c>
      <c r="B16" s="99">
        <v>622.4</v>
      </c>
      <c r="C16" s="99">
        <v>122</v>
      </c>
      <c r="D16" s="99">
        <v>0</v>
      </c>
      <c r="E16" s="71">
        <f t="shared" si="0"/>
        <v>744.4</v>
      </c>
      <c r="F16" s="101"/>
    </row>
    <row r="17" spans="1:6" ht="34.049999999999997" customHeight="1">
      <c r="A17" s="60" t="s">
        <v>23</v>
      </c>
      <c r="B17" s="99">
        <v>1402.1</v>
      </c>
      <c r="C17" s="99">
        <v>216.9</v>
      </c>
      <c r="D17" s="99">
        <v>354</v>
      </c>
      <c r="E17" s="71">
        <f t="shared" si="0"/>
        <v>1973</v>
      </c>
      <c r="F17" s="101"/>
    </row>
    <row r="18" spans="1:6" ht="34.049999999999997" customHeight="1">
      <c r="A18" s="60" t="s">
        <v>24</v>
      </c>
      <c r="B18" s="99">
        <v>671.3</v>
      </c>
      <c r="C18" s="99">
        <v>412.7</v>
      </c>
      <c r="D18" s="99">
        <v>235</v>
      </c>
      <c r="E18" s="71">
        <f t="shared" si="0"/>
        <v>1319</v>
      </c>
      <c r="F18" s="101"/>
    </row>
    <row r="19" spans="1:6" ht="34.049999999999997" customHeight="1">
      <c r="A19" s="60" t="s">
        <v>25</v>
      </c>
      <c r="B19" s="99">
        <v>480.14</v>
      </c>
      <c r="C19" s="99">
        <v>55.06</v>
      </c>
      <c r="D19" s="99">
        <v>0</v>
      </c>
      <c r="E19" s="71">
        <f t="shared" si="0"/>
        <v>535.20000000000005</v>
      </c>
      <c r="F19" s="101"/>
    </row>
    <row r="20" spans="1:6" ht="34.049999999999997" customHeight="1">
      <c r="A20" s="60" t="s">
        <v>26</v>
      </c>
      <c r="B20" s="99">
        <v>295.48</v>
      </c>
      <c r="C20" s="99">
        <v>69.64</v>
      </c>
      <c r="D20" s="99">
        <v>0</v>
      </c>
      <c r="E20" s="71">
        <f t="shared" si="0"/>
        <v>365.12</v>
      </c>
      <c r="F20" s="101"/>
    </row>
    <row r="21" spans="1:6" ht="34.049999999999997" customHeight="1">
      <c r="A21" s="60" t="s">
        <v>27</v>
      </c>
      <c r="B21" s="99">
        <v>507.2</v>
      </c>
      <c r="C21" s="99">
        <v>165.3</v>
      </c>
      <c r="D21" s="99">
        <v>0</v>
      </c>
      <c r="E21" s="71">
        <f t="shared" si="0"/>
        <v>672.5</v>
      </c>
      <c r="F21" s="101"/>
    </row>
    <row r="22" spans="1:6" ht="34.049999999999997" customHeight="1">
      <c r="A22" s="60" t="s">
        <v>28</v>
      </c>
      <c r="B22" s="99">
        <v>202.29</v>
      </c>
      <c r="C22" s="99">
        <v>168.84</v>
      </c>
      <c r="D22" s="99">
        <v>2</v>
      </c>
      <c r="E22" s="71">
        <f t="shared" si="0"/>
        <v>373.13</v>
      </c>
      <c r="F22" s="101"/>
    </row>
    <row r="23" spans="1:6" ht="34.049999999999997" customHeight="1">
      <c r="A23" s="64" t="s">
        <v>379</v>
      </c>
      <c r="B23" s="102">
        <f>SUM(B6:B22)</f>
        <v>44239.21</v>
      </c>
      <c r="C23" s="102">
        <f>SUM(C6:C22)</f>
        <v>22173.58</v>
      </c>
      <c r="D23" s="102">
        <f>SUM(D6:D22)</f>
        <v>5128.6400000000003</v>
      </c>
      <c r="E23" s="103">
        <f>SUM(E6:E22)</f>
        <v>71541.429999999993</v>
      </c>
      <c r="F23" s="101"/>
    </row>
    <row r="24" spans="1:6">
      <c r="C24" s="68"/>
      <c r="D24"/>
      <c r="E24" s="104"/>
    </row>
    <row r="25" spans="1:6">
      <c r="C25" s="105"/>
    </row>
    <row r="27" spans="1:6">
      <c r="D27" s="106"/>
    </row>
  </sheetData>
  <mergeCells count="6">
    <mergeCell ref="A1:E1"/>
    <mergeCell ref="A3:A5"/>
    <mergeCell ref="B3:B5"/>
    <mergeCell ref="C3:C5"/>
    <mergeCell ref="D3:D5"/>
    <mergeCell ref="E3:E5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I21"/>
  <sheetViews>
    <sheetView topLeftCell="A13" workbookViewId="0">
      <selection activeCell="G17" sqref="G17"/>
    </sheetView>
  </sheetViews>
  <sheetFormatPr defaultColWidth="9" defaultRowHeight="18.899999999999999" customHeight="1"/>
  <cols>
    <col min="1" max="1" width="7.77734375" customWidth="1"/>
    <col min="2" max="2" width="12.88671875" customWidth="1"/>
    <col min="3" max="3" width="14.77734375" customWidth="1"/>
    <col min="4" max="4" width="15.77734375" customWidth="1"/>
    <col min="5" max="5" width="16.109375" customWidth="1"/>
    <col min="6" max="6" width="12.77734375" customWidth="1"/>
  </cols>
  <sheetData>
    <row r="1" spans="1:6" ht="18.899999999999999" customHeight="1">
      <c r="A1" s="446" t="s">
        <v>380</v>
      </c>
      <c r="B1" s="446"/>
      <c r="C1" s="446"/>
      <c r="D1" s="446"/>
      <c r="E1" s="446"/>
      <c r="F1" s="446"/>
    </row>
    <row r="2" spans="1:6" ht="18.899999999999999" customHeight="1" thickBot="1">
      <c r="A2" s="370" t="s">
        <v>381</v>
      </c>
      <c r="B2" s="370"/>
      <c r="C2" s="74"/>
      <c r="D2" s="74"/>
      <c r="E2" s="74"/>
      <c r="F2" s="95" t="s">
        <v>382</v>
      </c>
    </row>
    <row r="3" spans="1:6" ht="25.05" customHeight="1">
      <c r="A3" s="356" t="s">
        <v>358</v>
      </c>
      <c r="B3" s="354"/>
      <c r="C3" s="354" t="s">
        <v>372</v>
      </c>
      <c r="D3" s="354" t="s">
        <v>373</v>
      </c>
      <c r="E3" s="354" t="s">
        <v>383</v>
      </c>
      <c r="F3" s="367" t="s">
        <v>375</v>
      </c>
    </row>
    <row r="4" spans="1:6" ht="16.95" customHeight="1">
      <c r="A4" s="377" t="s">
        <v>384</v>
      </c>
      <c r="B4" s="365" t="s">
        <v>385</v>
      </c>
      <c r="C4" s="365"/>
      <c r="D4" s="365"/>
      <c r="E4" s="365"/>
      <c r="F4" s="368"/>
    </row>
    <row r="5" spans="1:6" ht="12" customHeight="1">
      <c r="A5" s="377"/>
      <c r="B5" s="365"/>
      <c r="C5" s="365"/>
      <c r="D5" s="365"/>
      <c r="E5" s="365"/>
      <c r="F5" s="368"/>
    </row>
    <row r="6" spans="1:6" ht="39" customHeight="1">
      <c r="A6" s="372" t="s">
        <v>386</v>
      </c>
      <c r="B6" s="76" t="s">
        <v>387</v>
      </c>
      <c r="C6" s="77">
        <v>295.48</v>
      </c>
      <c r="D6" s="77">
        <v>69.64</v>
      </c>
      <c r="E6" s="77">
        <v>0</v>
      </c>
      <c r="F6" s="84">
        <v>365.12</v>
      </c>
    </row>
    <row r="7" spans="1:6" ht="39" customHeight="1">
      <c r="A7" s="373"/>
      <c r="B7" s="76" t="s">
        <v>93</v>
      </c>
      <c r="C7" s="63">
        <v>1845.36</v>
      </c>
      <c r="D7" s="63">
        <v>669.66</v>
      </c>
      <c r="E7" s="63">
        <v>235</v>
      </c>
      <c r="F7" s="71">
        <v>2750.02</v>
      </c>
    </row>
    <row r="8" spans="1:6" ht="39" customHeight="1">
      <c r="A8" s="373"/>
      <c r="B8" s="76" t="s">
        <v>388</v>
      </c>
      <c r="C8" s="63">
        <v>435.68</v>
      </c>
      <c r="D8" s="63">
        <v>85.4</v>
      </c>
      <c r="E8" s="63">
        <v>0</v>
      </c>
      <c r="F8" s="71">
        <v>521.08000000000004</v>
      </c>
    </row>
    <row r="9" spans="1:6" ht="39" customHeight="1">
      <c r="A9" s="373"/>
      <c r="B9" s="76" t="s">
        <v>389</v>
      </c>
      <c r="C9" s="63">
        <v>560.84</v>
      </c>
      <c r="D9" s="63">
        <v>86.76</v>
      </c>
      <c r="E9" s="63">
        <v>141.6</v>
      </c>
      <c r="F9" s="71">
        <v>789.2</v>
      </c>
    </row>
    <row r="10" spans="1:6" ht="39" customHeight="1">
      <c r="A10" s="373"/>
      <c r="B10" s="76" t="s">
        <v>390</v>
      </c>
      <c r="C10" s="63">
        <v>3137.36</v>
      </c>
      <c r="D10" s="63">
        <v>911.46</v>
      </c>
      <c r="E10" s="63">
        <v>376.6</v>
      </c>
      <c r="F10" s="71">
        <v>4425.42</v>
      </c>
    </row>
    <row r="11" spans="1:6" ht="39" customHeight="1">
      <c r="A11" s="372" t="s">
        <v>391</v>
      </c>
      <c r="B11" s="76" t="s">
        <v>97</v>
      </c>
      <c r="C11" s="77">
        <v>1125.0899999999999</v>
      </c>
      <c r="D11" s="77">
        <v>3054.16</v>
      </c>
      <c r="E11" s="77">
        <v>1100.76</v>
      </c>
      <c r="F11" s="84">
        <v>5280.01</v>
      </c>
    </row>
    <row r="12" spans="1:6" ht="39" customHeight="1">
      <c r="A12" s="372"/>
      <c r="B12" s="76" t="s">
        <v>98</v>
      </c>
      <c r="C12" s="63">
        <v>21735.24</v>
      </c>
      <c r="D12" s="63">
        <v>8198.3169999999991</v>
      </c>
      <c r="E12" s="63">
        <v>2017.9749999999999</v>
      </c>
      <c r="F12" s="71">
        <v>31951.531999999999</v>
      </c>
    </row>
    <row r="13" spans="1:6" ht="39" customHeight="1">
      <c r="A13" s="372"/>
      <c r="B13" s="76" t="s">
        <v>99</v>
      </c>
      <c r="C13" s="63">
        <v>1625.771</v>
      </c>
      <c r="D13" s="63">
        <v>759.62699999999995</v>
      </c>
      <c r="E13" s="63">
        <v>242.79400000000001</v>
      </c>
      <c r="F13" s="71">
        <v>2628.192</v>
      </c>
    </row>
    <row r="14" spans="1:6" ht="39" customHeight="1">
      <c r="A14" s="372"/>
      <c r="B14" s="76" t="s">
        <v>100</v>
      </c>
      <c r="C14" s="63">
        <v>914.77099999999996</v>
      </c>
      <c r="D14" s="63">
        <v>293.39999999999998</v>
      </c>
      <c r="E14" s="63">
        <v>50.5</v>
      </c>
      <c r="F14" s="71">
        <v>1258.671</v>
      </c>
    </row>
    <row r="15" spans="1:6" ht="39" customHeight="1">
      <c r="A15" s="372"/>
      <c r="B15" s="76" t="s">
        <v>392</v>
      </c>
      <c r="C15" s="63">
        <v>2486.3119999999999</v>
      </c>
      <c r="D15" s="63">
        <v>1049.4010000000001</v>
      </c>
      <c r="E15" s="63">
        <v>406.90600000000001</v>
      </c>
      <c r="F15" s="71">
        <v>3942.6190000000001</v>
      </c>
    </row>
    <row r="16" spans="1:6" ht="39" customHeight="1">
      <c r="A16" s="372"/>
      <c r="B16" s="76" t="s">
        <v>103</v>
      </c>
      <c r="C16" s="63">
        <v>7644.1040000000003</v>
      </c>
      <c r="D16" s="63">
        <v>3424.5430000000001</v>
      </c>
      <c r="E16" s="63">
        <v>570.70500000000004</v>
      </c>
      <c r="F16" s="71">
        <v>11639.352000000001</v>
      </c>
    </row>
    <row r="17" spans="1:9" ht="39" customHeight="1">
      <c r="A17" s="372"/>
      <c r="B17" s="76" t="s">
        <v>393</v>
      </c>
      <c r="C17" s="305">
        <v>4998</v>
      </c>
      <c r="D17" s="305">
        <v>3984.7959999999998</v>
      </c>
      <c r="E17" s="305">
        <v>314.27</v>
      </c>
      <c r="F17" s="306">
        <f>SUM(C17:E17)</f>
        <v>9297.0660000000007</v>
      </c>
      <c r="G17" s="104"/>
      <c r="H17" s="104"/>
      <c r="I17" s="104"/>
    </row>
    <row r="18" spans="1:9" ht="39" customHeight="1">
      <c r="A18" s="372"/>
      <c r="B18" s="76" t="s">
        <v>390</v>
      </c>
      <c r="C18" s="305">
        <f>SUM(C11:C17)</f>
        <v>40529.288</v>
      </c>
      <c r="D18" s="305">
        <f t="shared" ref="D18:E18" si="0">SUM(D11:D17)</f>
        <v>20764.243999999999</v>
      </c>
      <c r="E18" s="305">
        <f t="shared" si="0"/>
        <v>4703.91</v>
      </c>
      <c r="F18" s="305">
        <f>SUM(F11:F17)</f>
        <v>65997.44200000001</v>
      </c>
    </row>
    <row r="19" spans="1:9" ht="39" customHeight="1">
      <c r="A19" s="447" t="s">
        <v>106</v>
      </c>
      <c r="B19" s="448"/>
      <c r="C19" s="305">
        <v>1</v>
      </c>
      <c r="D19" s="305">
        <v>0</v>
      </c>
      <c r="E19" s="305">
        <v>0</v>
      </c>
      <c r="F19" s="306">
        <v>1</v>
      </c>
    </row>
    <row r="20" spans="1:9" ht="39" customHeight="1">
      <c r="A20" s="373" t="s">
        <v>394</v>
      </c>
      <c r="B20" s="375"/>
      <c r="C20" s="63">
        <v>571.58199999999999</v>
      </c>
      <c r="D20" s="63">
        <v>497.87599999999998</v>
      </c>
      <c r="E20" s="63">
        <v>48.13</v>
      </c>
      <c r="F20" s="71">
        <v>1117.588</v>
      </c>
    </row>
    <row r="21" spans="1:9" ht="39" customHeight="1" thickBot="1">
      <c r="A21" s="363" t="s">
        <v>395</v>
      </c>
      <c r="B21" s="364"/>
      <c r="C21" s="67">
        <v>44239.21</v>
      </c>
      <c r="D21" s="67">
        <v>22173.58</v>
      </c>
      <c r="E21" s="67">
        <v>5128.6400000000003</v>
      </c>
      <c r="F21" s="72">
        <f>SUM(F20,F19,F18,F10)</f>
        <v>71541.450000000012</v>
      </c>
    </row>
  </sheetData>
  <mergeCells count="14">
    <mergeCell ref="A21:B21"/>
    <mergeCell ref="A4:A5"/>
    <mergeCell ref="A6:A10"/>
    <mergeCell ref="A11:A18"/>
    <mergeCell ref="B4:B5"/>
    <mergeCell ref="A1:F1"/>
    <mergeCell ref="A2:B2"/>
    <mergeCell ref="A3:B3"/>
    <mergeCell ref="A19:B19"/>
    <mergeCell ref="A20:B20"/>
    <mergeCell ref="C3:C5"/>
    <mergeCell ref="D3:D5"/>
    <mergeCell ref="E3:E5"/>
    <mergeCell ref="F3:F5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28"/>
  <sheetViews>
    <sheetView tabSelected="1" topLeftCell="A7" workbookViewId="0">
      <selection activeCell="Q17" sqref="Q17"/>
    </sheetView>
  </sheetViews>
  <sheetFormatPr defaultColWidth="9" defaultRowHeight="14.4"/>
  <cols>
    <col min="2" max="2" width="7.88671875" customWidth="1"/>
    <col min="3" max="3" width="8.44140625" customWidth="1"/>
    <col min="4" max="4" width="7.88671875" customWidth="1"/>
    <col min="5" max="5" width="7.5546875" customWidth="1"/>
    <col min="9" max="9" width="7.21875" customWidth="1"/>
    <col min="11" max="11" width="7.109375" customWidth="1"/>
    <col min="12" max="12" width="6.6640625" customWidth="1"/>
    <col min="13" max="13" width="7.109375" customWidth="1"/>
  </cols>
  <sheetData>
    <row r="1" spans="1:16" ht="20.399999999999999">
      <c r="A1" s="449" t="s">
        <v>396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</row>
    <row r="2" spans="1:16" ht="18">
      <c r="A2" s="85" t="s">
        <v>397</v>
      </c>
      <c r="B2" s="86"/>
      <c r="C2" s="86"/>
      <c r="D2" s="86"/>
      <c r="E2" s="86"/>
      <c r="F2" s="86"/>
      <c r="G2" s="86"/>
      <c r="H2" s="86"/>
      <c r="I2" s="86"/>
      <c r="J2" s="91"/>
      <c r="K2" s="92"/>
      <c r="L2" s="92"/>
      <c r="M2" s="92"/>
      <c r="N2" s="92"/>
      <c r="O2" s="450" t="s">
        <v>161</v>
      </c>
      <c r="P2" s="450"/>
    </row>
    <row r="3" spans="1:16" ht="27.6" customHeight="1">
      <c r="A3" s="460" t="s">
        <v>211</v>
      </c>
      <c r="B3" s="451" t="s">
        <v>398</v>
      </c>
      <c r="C3" s="451"/>
      <c r="D3" s="451"/>
      <c r="E3" s="451" t="s">
        <v>399</v>
      </c>
      <c r="F3" s="451"/>
      <c r="G3" s="451"/>
      <c r="H3" s="451"/>
      <c r="I3" s="451"/>
      <c r="J3" s="451"/>
      <c r="K3" s="452" t="s">
        <v>400</v>
      </c>
      <c r="L3" s="452"/>
      <c r="M3" s="452"/>
      <c r="N3" s="452"/>
      <c r="O3" s="452" t="s">
        <v>401</v>
      </c>
      <c r="P3" s="453"/>
    </row>
    <row r="4" spans="1:16" ht="14.4" customHeight="1">
      <c r="A4" s="461"/>
      <c r="B4" s="462" t="s">
        <v>402</v>
      </c>
      <c r="C4" s="462" t="s">
        <v>403</v>
      </c>
      <c r="D4" s="463" t="s">
        <v>404</v>
      </c>
      <c r="E4" s="462" t="s">
        <v>405</v>
      </c>
      <c r="F4" s="87" t="s">
        <v>406</v>
      </c>
      <c r="G4" s="462" t="s">
        <v>407</v>
      </c>
      <c r="H4" s="88" t="s">
        <v>406</v>
      </c>
      <c r="I4" s="462" t="s">
        <v>408</v>
      </c>
      <c r="J4" s="93" t="s">
        <v>409</v>
      </c>
      <c r="K4" s="465" t="s">
        <v>410</v>
      </c>
      <c r="L4" s="465" t="s">
        <v>411</v>
      </c>
      <c r="M4" s="458" t="s">
        <v>409</v>
      </c>
      <c r="N4" s="459"/>
      <c r="O4" s="454" t="s">
        <v>40</v>
      </c>
      <c r="P4" s="456" t="s">
        <v>412</v>
      </c>
    </row>
    <row r="5" spans="1:16" ht="24">
      <c r="A5" s="461"/>
      <c r="B5" s="462"/>
      <c r="C5" s="462"/>
      <c r="D5" s="464"/>
      <c r="E5" s="462"/>
      <c r="F5" s="87" t="s">
        <v>61</v>
      </c>
      <c r="G5" s="462"/>
      <c r="H5" s="88" t="s">
        <v>61</v>
      </c>
      <c r="I5" s="462"/>
      <c r="J5" s="88" t="s">
        <v>413</v>
      </c>
      <c r="K5" s="466"/>
      <c r="L5" s="466"/>
      <c r="M5" s="88" t="s">
        <v>413</v>
      </c>
      <c r="N5" s="87" t="s">
        <v>412</v>
      </c>
      <c r="O5" s="455"/>
      <c r="P5" s="457"/>
    </row>
    <row r="6" spans="1:16" ht="19.95" customHeight="1">
      <c r="A6" s="63" t="s">
        <v>12</v>
      </c>
      <c r="B6" s="63">
        <v>2274.0300000000002</v>
      </c>
      <c r="C6" s="63">
        <v>514.65</v>
      </c>
      <c r="D6" s="63">
        <v>2788.6800000000003</v>
      </c>
      <c r="E6" s="63">
        <v>10533</v>
      </c>
      <c r="F6" s="63">
        <v>2627.5</v>
      </c>
      <c r="G6" s="63">
        <v>605</v>
      </c>
      <c r="H6" s="63">
        <v>194.8</v>
      </c>
      <c r="I6" s="63">
        <v>877.74</v>
      </c>
      <c r="J6" s="63">
        <v>12015.74</v>
      </c>
      <c r="K6" s="63">
        <v>400</v>
      </c>
      <c r="L6" s="63">
        <v>1379</v>
      </c>
      <c r="M6" s="63">
        <v>1779</v>
      </c>
      <c r="N6" s="63">
        <v>0</v>
      </c>
      <c r="O6" s="63">
        <v>16583.419999999998</v>
      </c>
      <c r="P6" s="63">
        <v>4024</v>
      </c>
    </row>
    <row r="7" spans="1:16" ht="19.95" customHeight="1">
      <c r="A7" s="63" t="s">
        <v>13</v>
      </c>
      <c r="B7" s="63">
        <v>602.62</v>
      </c>
      <c r="C7" s="63">
        <v>279.37</v>
      </c>
      <c r="D7" s="63">
        <v>881.99</v>
      </c>
      <c r="E7" s="63">
        <v>3275.04</v>
      </c>
      <c r="F7" s="63">
        <v>507</v>
      </c>
      <c r="G7" s="63">
        <v>343.46</v>
      </c>
      <c r="H7" s="63">
        <v>61.05</v>
      </c>
      <c r="I7" s="63">
        <v>196.18</v>
      </c>
      <c r="J7" s="63">
        <v>3814.68</v>
      </c>
      <c r="K7" s="63">
        <v>20</v>
      </c>
      <c r="L7" s="63">
        <v>0</v>
      </c>
      <c r="M7" s="63">
        <v>20</v>
      </c>
      <c r="N7" s="63">
        <v>0</v>
      </c>
      <c r="O7" s="63">
        <v>4716.67</v>
      </c>
      <c r="P7" s="63">
        <v>1658.22</v>
      </c>
    </row>
    <row r="8" spans="1:16" ht="19.95" customHeight="1">
      <c r="A8" s="63" t="s">
        <v>14</v>
      </c>
      <c r="B8" s="63">
        <v>616</v>
      </c>
      <c r="C8" s="63">
        <v>226</v>
      </c>
      <c r="D8" s="63">
        <v>842</v>
      </c>
      <c r="E8" s="63">
        <v>1920</v>
      </c>
      <c r="F8" s="63">
        <v>1000</v>
      </c>
      <c r="G8" s="63">
        <v>1992.48</v>
      </c>
      <c r="H8" s="63">
        <v>890.92</v>
      </c>
      <c r="I8" s="63">
        <v>152</v>
      </c>
      <c r="J8" s="63">
        <v>4064.48</v>
      </c>
      <c r="K8" s="63">
        <v>0</v>
      </c>
      <c r="L8" s="63">
        <v>0</v>
      </c>
      <c r="M8" s="63">
        <v>0</v>
      </c>
      <c r="N8" s="63">
        <v>0</v>
      </c>
      <c r="O8" s="63">
        <v>4906.4799999999996</v>
      </c>
      <c r="P8" s="63">
        <v>2885.32</v>
      </c>
    </row>
    <row r="9" spans="1:16" ht="19.95" customHeight="1">
      <c r="A9" s="63" t="s">
        <v>414</v>
      </c>
      <c r="B9" s="63">
        <v>253.62</v>
      </c>
      <c r="C9" s="63">
        <v>240.13</v>
      </c>
      <c r="D9" s="63">
        <v>493.75</v>
      </c>
      <c r="E9" s="63">
        <v>5032</v>
      </c>
      <c r="F9" s="63">
        <v>1348.95</v>
      </c>
      <c r="G9" s="63">
        <v>1399.22</v>
      </c>
      <c r="H9" s="63">
        <v>13.4</v>
      </c>
      <c r="I9" s="63">
        <v>59.9</v>
      </c>
      <c r="J9" s="63">
        <v>6491.12</v>
      </c>
      <c r="K9" s="63">
        <v>80</v>
      </c>
      <c r="L9" s="63">
        <v>33.24</v>
      </c>
      <c r="M9" s="63">
        <v>113.24000000000001</v>
      </c>
      <c r="N9" s="63">
        <v>80</v>
      </c>
      <c r="O9" s="63">
        <v>7098.11</v>
      </c>
      <c r="P9" s="63">
        <v>1999</v>
      </c>
    </row>
    <row r="10" spans="1:16" ht="19.95" customHeight="1">
      <c r="A10" s="63" t="s">
        <v>415</v>
      </c>
      <c r="B10" s="63">
        <v>257.45</v>
      </c>
      <c r="C10" s="63">
        <v>273.49</v>
      </c>
      <c r="D10" s="63">
        <v>530.94000000000005</v>
      </c>
      <c r="E10" s="63">
        <v>3515</v>
      </c>
      <c r="F10" s="63">
        <v>1507.33</v>
      </c>
      <c r="G10" s="63">
        <v>332.11</v>
      </c>
      <c r="H10" s="63">
        <v>101.85</v>
      </c>
      <c r="I10" s="63">
        <v>94.59</v>
      </c>
      <c r="J10" s="63">
        <v>3941.7000000000003</v>
      </c>
      <c r="K10" s="63">
        <v>180</v>
      </c>
      <c r="L10" s="63">
        <v>0</v>
      </c>
      <c r="M10" s="63">
        <v>180</v>
      </c>
      <c r="N10" s="63">
        <v>180</v>
      </c>
      <c r="O10" s="63">
        <v>4652.6400000000003</v>
      </c>
      <c r="P10" s="63">
        <v>2491.7199999999998</v>
      </c>
    </row>
    <row r="11" spans="1:16" ht="19.95" customHeight="1">
      <c r="A11" s="63" t="s">
        <v>416</v>
      </c>
      <c r="B11" s="63">
        <v>430</v>
      </c>
      <c r="C11" s="63">
        <v>641</v>
      </c>
      <c r="D11" s="63">
        <v>1071</v>
      </c>
      <c r="E11" s="63">
        <v>9173</v>
      </c>
      <c r="F11" s="63">
        <v>2531.7600000000002</v>
      </c>
      <c r="G11" s="63">
        <v>1307.1500000000001</v>
      </c>
      <c r="H11" s="63">
        <v>90.24</v>
      </c>
      <c r="I11" s="63">
        <v>135.22</v>
      </c>
      <c r="J11" s="63">
        <v>10615.369999999999</v>
      </c>
      <c r="K11" s="63">
        <v>58</v>
      </c>
      <c r="L11" s="63">
        <v>0</v>
      </c>
      <c r="M11" s="63">
        <v>58</v>
      </c>
      <c r="N11" s="63">
        <v>0</v>
      </c>
      <c r="O11" s="63">
        <v>11744.369999999999</v>
      </c>
      <c r="P11" s="63">
        <v>3697.91</v>
      </c>
    </row>
    <row r="12" spans="1:16" ht="19.95" customHeight="1">
      <c r="A12" s="63" t="s">
        <v>417</v>
      </c>
      <c r="B12" s="63">
        <v>849</v>
      </c>
      <c r="C12" s="63">
        <v>678.42</v>
      </c>
      <c r="D12" s="63">
        <v>1527.42</v>
      </c>
      <c r="E12" s="63">
        <v>9334</v>
      </c>
      <c r="F12" s="63">
        <v>1801</v>
      </c>
      <c r="G12" s="63">
        <v>1568.16</v>
      </c>
      <c r="H12" s="63">
        <v>403</v>
      </c>
      <c r="I12" s="63">
        <v>101.22</v>
      </c>
      <c r="J12" s="63">
        <v>11003.38</v>
      </c>
      <c r="K12" s="63">
        <v>56</v>
      </c>
      <c r="L12" s="63"/>
      <c r="M12" s="63">
        <v>56</v>
      </c>
      <c r="N12" s="63">
        <v>0</v>
      </c>
      <c r="O12" s="63">
        <v>12586.8</v>
      </c>
      <c r="P12" s="63">
        <v>2934</v>
      </c>
    </row>
    <row r="13" spans="1:16" ht="19.95" customHeight="1">
      <c r="A13" s="63" t="s">
        <v>19</v>
      </c>
      <c r="B13" s="63">
        <v>189</v>
      </c>
      <c r="C13" s="63">
        <v>125</v>
      </c>
      <c r="D13" s="63">
        <v>314</v>
      </c>
      <c r="E13" s="63">
        <v>588</v>
      </c>
      <c r="F13" s="63">
        <v>0</v>
      </c>
      <c r="G13" s="63">
        <v>439.79</v>
      </c>
      <c r="H13" s="63">
        <v>314.79000000000002</v>
      </c>
      <c r="I13" s="63">
        <v>138</v>
      </c>
      <c r="J13" s="63">
        <v>1165.79</v>
      </c>
      <c r="K13" s="63">
        <v>42</v>
      </c>
      <c r="L13" s="63">
        <v>0</v>
      </c>
      <c r="M13" s="63">
        <v>42</v>
      </c>
      <c r="N13" s="63">
        <v>0</v>
      </c>
      <c r="O13" s="63">
        <v>1521.79</v>
      </c>
      <c r="P13" s="63">
        <v>518.03</v>
      </c>
    </row>
    <row r="14" spans="1:16" ht="19.95" customHeight="1">
      <c r="A14" s="63" t="s">
        <v>418</v>
      </c>
      <c r="B14" s="63">
        <v>96.48</v>
      </c>
      <c r="C14" s="63">
        <v>92</v>
      </c>
      <c r="D14" s="63">
        <v>188.48000000000002</v>
      </c>
      <c r="E14" s="63">
        <v>442</v>
      </c>
      <c r="F14" s="63">
        <v>28</v>
      </c>
      <c r="G14" s="63">
        <v>289.41000000000003</v>
      </c>
      <c r="H14" s="63">
        <v>242</v>
      </c>
      <c r="I14" s="63">
        <v>24.79</v>
      </c>
      <c r="J14" s="63">
        <v>756.2</v>
      </c>
      <c r="K14" s="63">
        <v>15</v>
      </c>
      <c r="L14" s="63">
        <v>0</v>
      </c>
      <c r="M14" s="63">
        <v>15</v>
      </c>
      <c r="N14" s="63">
        <v>0</v>
      </c>
      <c r="O14" s="63">
        <v>959.68000000000006</v>
      </c>
      <c r="P14" s="63">
        <v>433.61</v>
      </c>
    </row>
    <row r="15" spans="1:16" ht="19.95" customHeight="1">
      <c r="A15" s="63" t="s">
        <v>419</v>
      </c>
      <c r="B15" s="63">
        <v>122</v>
      </c>
      <c r="C15" s="63">
        <v>119.7</v>
      </c>
      <c r="D15" s="63">
        <v>241.7</v>
      </c>
      <c r="E15" s="63">
        <v>495</v>
      </c>
      <c r="F15" s="63">
        <v>56.17</v>
      </c>
      <c r="G15" s="63">
        <v>27.89</v>
      </c>
      <c r="H15" s="63">
        <v>16.760000000000002</v>
      </c>
      <c r="I15" s="63">
        <v>11.7</v>
      </c>
      <c r="J15" s="63">
        <v>534.59</v>
      </c>
      <c r="K15" s="63">
        <v>13</v>
      </c>
      <c r="L15" s="63">
        <v>0</v>
      </c>
      <c r="M15" s="63">
        <v>13</v>
      </c>
      <c r="N15" s="63">
        <v>13</v>
      </c>
      <c r="O15" s="63">
        <v>789.29</v>
      </c>
      <c r="P15" s="63">
        <v>321.33</v>
      </c>
    </row>
    <row r="16" spans="1:16" ht="19.95" customHeight="1">
      <c r="A16" s="63" t="s">
        <v>22</v>
      </c>
      <c r="B16" s="63">
        <v>76.87</v>
      </c>
      <c r="C16" s="63">
        <v>139.58000000000001</v>
      </c>
      <c r="D16" s="63">
        <v>216.45000000000002</v>
      </c>
      <c r="E16" s="63">
        <v>450</v>
      </c>
      <c r="F16" s="63">
        <v>0</v>
      </c>
      <c r="G16" s="63">
        <v>21.8</v>
      </c>
      <c r="H16" s="63">
        <v>5.92</v>
      </c>
      <c r="I16" s="63">
        <v>40.75</v>
      </c>
      <c r="J16" s="63">
        <v>512.54999999999995</v>
      </c>
      <c r="K16" s="63">
        <v>15</v>
      </c>
      <c r="L16" s="63">
        <v>0</v>
      </c>
      <c r="M16" s="63">
        <v>15</v>
      </c>
      <c r="N16" s="63">
        <v>0</v>
      </c>
      <c r="O16" s="63">
        <v>744</v>
      </c>
      <c r="P16" s="63">
        <v>122</v>
      </c>
    </row>
    <row r="17" spans="1:16" ht="19.95" customHeight="1">
      <c r="A17" s="63" t="s">
        <v>420</v>
      </c>
      <c r="B17" s="63">
        <v>229.15</v>
      </c>
      <c r="C17" s="63">
        <v>320.29000000000002</v>
      </c>
      <c r="D17" s="63">
        <v>549.44000000000005</v>
      </c>
      <c r="E17" s="63">
        <v>654</v>
      </c>
      <c r="F17" s="63">
        <v>0</v>
      </c>
      <c r="G17" s="63">
        <v>419.84</v>
      </c>
      <c r="H17" s="63">
        <v>127.9</v>
      </c>
      <c r="I17" s="63">
        <v>169</v>
      </c>
      <c r="J17" s="63">
        <v>1242.8399999999999</v>
      </c>
      <c r="K17" s="63">
        <v>181</v>
      </c>
      <c r="L17" s="63">
        <v>0</v>
      </c>
      <c r="M17" s="63">
        <v>181</v>
      </c>
      <c r="N17" s="63">
        <v>0</v>
      </c>
      <c r="O17" s="63">
        <v>1973.28</v>
      </c>
      <c r="P17" s="63">
        <v>216.9</v>
      </c>
    </row>
    <row r="18" spans="1:16" ht="19.95" customHeight="1">
      <c r="A18" s="63" t="s">
        <v>24</v>
      </c>
      <c r="B18" s="63">
        <v>201</v>
      </c>
      <c r="C18" s="63">
        <v>153</v>
      </c>
      <c r="D18" s="63">
        <v>354</v>
      </c>
      <c r="E18" s="63">
        <v>226</v>
      </c>
      <c r="F18" s="63">
        <v>96.7</v>
      </c>
      <c r="G18" s="63">
        <v>619</v>
      </c>
      <c r="H18" s="63">
        <v>110</v>
      </c>
      <c r="I18" s="63">
        <v>22</v>
      </c>
      <c r="J18" s="63">
        <v>867</v>
      </c>
      <c r="K18" s="63">
        <v>98</v>
      </c>
      <c r="L18" s="63">
        <v>0</v>
      </c>
      <c r="M18" s="63">
        <v>98</v>
      </c>
      <c r="N18" s="63">
        <v>0</v>
      </c>
      <c r="O18" s="63">
        <v>1319</v>
      </c>
      <c r="P18" s="63">
        <v>412.7</v>
      </c>
    </row>
    <row r="19" spans="1:16" ht="19.95" customHeight="1">
      <c r="A19" s="63" t="s">
        <v>421</v>
      </c>
      <c r="B19" s="63">
        <v>69</v>
      </c>
      <c r="C19" s="63">
        <v>40</v>
      </c>
      <c r="D19" s="63">
        <v>109</v>
      </c>
      <c r="E19" s="63">
        <v>381</v>
      </c>
      <c r="F19" s="63">
        <v>23</v>
      </c>
      <c r="G19" s="63">
        <v>29.38</v>
      </c>
      <c r="H19" s="63">
        <v>0.98</v>
      </c>
      <c r="I19" s="63">
        <v>15.09</v>
      </c>
      <c r="J19" s="63">
        <v>425.46999999999997</v>
      </c>
      <c r="K19" s="63">
        <v>1.02</v>
      </c>
      <c r="L19" s="63">
        <v>0</v>
      </c>
      <c r="M19" s="63">
        <v>1.02</v>
      </c>
      <c r="N19" s="63">
        <v>0</v>
      </c>
      <c r="O19" s="63">
        <v>535.49</v>
      </c>
      <c r="P19" s="63">
        <v>55.06</v>
      </c>
    </row>
    <row r="20" spans="1:16" ht="19.95" customHeight="1">
      <c r="A20" s="63" t="s">
        <v>422</v>
      </c>
      <c r="B20" s="63">
        <v>55.35</v>
      </c>
      <c r="C20" s="63">
        <v>60</v>
      </c>
      <c r="D20" s="63">
        <v>115.35</v>
      </c>
      <c r="E20" s="63">
        <v>220</v>
      </c>
      <c r="F20" s="63">
        <v>0</v>
      </c>
      <c r="G20" s="63">
        <v>8.98</v>
      </c>
      <c r="H20" s="63">
        <v>0</v>
      </c>
      <c r="I20" s="63">
        <v>12.5</v>
      </c>
      <c r="J20" s="63">
        <v>241.48</v>
      </c>
      <c r="K20" s="63">
        <v>8.3000000000000007</v>
      </c>
      <c r="L20" s="63">
        <v>0</v>
      </c>
      <c r="M20" s="63">
        <v>8.3000000000000007</v>
      </c>
      <c r="N20" s="63">
        <v>0</v>
      </c>
      <c r="O20" s="63">
        <v>365.13</v>
      </c>
      <c r="P20" s="63">
        <v>69.64</v>
      </c>
    </row>
    <row r="21" spans="1:16" ht="19.95" customHeight="1">
      <c r="A21" s="63" t="s">
        <v>27</v>
      </c>
      <c r="B21" s="63">
        <v>130</v>
      </c>
      <c r="C21" s="63">
        <v>58</v>
      </c>
      <c r="D21" s="63">
        <v>188</v>
      </c>
      <c r="E21" s="63">
        <v>467</v>
      </c>
      <c r="F21" s="63">
        <v>0</v>
      </c>
      <c r="G21" s="63">
        <v>8.5</v>
      </c>
      <c r="H21" s="63">
        <v>7.93</v>
      </c>
      <c r="I21" s="63">
        <v>8</v>
      </c>
      <c r="J21" s="63">
        <v>483.5</v>
      </c>
      <c r="K21" s="63">
        <v>0.8</v>
      </c>
      <c r="L21" s="63">
        <v>0</v>
      </c>
      <c r="M21" s="63">
        <v>0.8</v>
      </c>
      <c r="N21" s="63">
        <v>0.8</v>
      </c>
      <c r="O21" s="63">
        <v>672.3</v>
      </c>
      <c r="P21" s="63">
        <v>165.3</v>
      </c>
    </row>
    <row r="22" spans="1:16" ht="19.95" customHeight="1">
      <c r="A22" s="63" t="s">
        <v>423</v>
      </c>
      <c r="B22" s="63">
        <v>148.51</v>
      </c>
      <c r="C22" s="63">
        <v>102.85</v>
      </c>
      <c r="D22" s="63">
        <v>251.35999999999999</v>
      </c>
      <c r="E22" s="63">
        <v>110.59</v>
      </c>
      <c r="F22" s="63">
        <v>11.68</v>
      </c>
      <c r="G22" s="63">
        <v>5.3</v>
      </c>
      <c r="H22" s="63">
        <v>2.04</v>
      </c>
      <c r="I22" s="63">
        <v>2.13</v>
      </c>
      <c r="J22" s="63">
        <v>118.02</v>
      </c>
      <c r="K22" s="63">
        <v>3.75</v>
      </c>
      <c r="L22" s="63">
        <v>0</v>
      </c>
      <c r="M22" s="63">
        <v>3.75</v>
      </c>
      <c r="N22" s="63">
        <v>1.73</v>
      </c>
      <c r="O22" s="63">
        <v>373.13</v>
      </c>
      <c r="P22" s="63">
        <v>168.84</v>
      </c>
    </row>
    <row r="23" spans="1:16" ht="19.95" customHeight="1">
      <c r="A23" s="63" t="s">
        <v>424</v>
      </c>
      <c r="B23" s="63">
        <v>6600.079999999999</v>
      </c>
      <c r="C23" s="63">
        <v>4063.48</v>
      </c>
      <c r="D23" s="63">
        <v>10663.560000000003</v>
      </c>
      <c r="E23" s="63">
        <v>46815.63</v>
      </c>
      <c r="F23" s="63">
        <v>11539.090000000002</v>
      </c>
      <c r="G23" s="63">
        <v>9417.4699999999975</v>
      </c>
      <c r="H23" s="63">
        <v>2583.5800000000004</v>
      </c>
      <c r="I23" s="63">
        <v>2060.8100000000004</v>
      </c>
      <c r="J23" s="63">
        <v>58293.909999999989</v>
      </c>
      <c r="K23" s="63">
        <v>1171.8699999999999</v>
      </c>
      <c r="L23" s="63">
        <v>1412.24</v>
      </c>
      <c r="M23" s="63">
        <v>2584.11</v>
      </c>
      <c r="N23" s="63">
        <v>275.53000000000003</v>
      </c>
      <c r="O23" s="63">
        <v>71541.58</v>
      </c>
      <c r="P23" s="63">
        <v>22173.58</v>
      </c>
    </row>
    <row r="25" spans="1:16" ht="15" thickBot="1">
      <c r="A25" s="89"/>
      <c r="B25" s="297">
        <v>2114457</v>
      </c>
      <c r="C25" s="297">
        <v>1862024</v>
      </c>
      <c r="D25" s="297">
        <v>3976481</v>
      </c>
    </row>
    <row r="26" spans="1:16">
      <c r="A26" s="89"/>
      <c r="B26" s="90"/>
      <c r="C26" s="90"/>
      <c r="D26" s="90"/>
    </row>
    <row r="27" spans="1:16">
      <c r="A27" s="89"/>
      <c r="B27" s="89">
        <f>B23*10000*1000/B25/365</f>
        <v>85.517988584795575</v>
      </c>
      <c r="C27" s="89">
        <f>C23*10000*1000/C25/365</f>
        <v>59.788820755308301</v>
      </c>
      <c r="D27" s="89">
        <f>D23*10000*1000/D25/365</f>
        <v>73.470067823063502</v>
      </c>
    </row>
    <row r="28" spans="1:16">
      <c r="A28" s="89"/>
      <c r="B28" s="89"/>
      <c r="C28" s="89"/>
      <c r="D28" s="89"/>
    </row>
  </sheetData>
  <mergeCells count="18">
    <mergeCell ref="O4:O5"/>
    <mergeCell ref="P4:P5"/>
    <mergeCell ref="M4:N4"/>
    <mergeCell ref="A3:A5"/>
    <mergeCell ref="B4:B5"/>
    <mergeCell ref="C4:C5"/>
    <mergeCell ref="D4:D5"/>
    <mergeCell ref="E4:E5"/>
    <mergeCell ref="G4:G5"/>
    <mergeCell ref="I4:I5"/>
    <mergeCell ref="K4:K5"/>
    <mergeCell ref="L4:L5"/>
    <mergeCell ref="A1:P1"/>
    <mergeCell ref="O2:P2"/>
    <mergeCell ref="B3:D3"/>
    <mergeCell ref="E3:J3"/>
    <mergeCell ref="K3:N3"/>
    <mergeCell ref="O3:P3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21"/>
  <sheetViews>
    <sheetView topLeftCell="A7" workbookViewId="0">
      <selection activeCell="N15" sqref="N15"/>
    </sheetView>
  </sheetViews>
  <sheetFormatPr defaultColWidth="10" defaultRowHeight="18.899999999999999" customHeight="1"/>
  <cols>
    <col min="1" max="1" width="5.6640625" style="68" customWidth="1"/>
    <col min="2" max="2" width="11.77734375" style="68" customWidth="1"/>
    <col min="3" max="3" width="6.77734375" style="68" customWidth="1"/>
    <col min="4" max="4" width="6.33203125" style="68" customWidth="1"/>
    <col min="5" max="5" width="6.88671875" style="68" customWidth="1"/>
    <col min="6" max="7" width="8.21875" style="68" customWidth="1"/>
    <col min="8" max="8" width="8" style="68" customWidth="1"/>
    <col min="9" max="9" width="7.21875" style="68" customWidth="1"/>
    <col min="10" max="10" width="6" style="68" customWidth="1"/>
    <col min="11" max="11" width="7.109375" style="68" customWidth="1"/>
    <col min="12" max="12" width="7.21875" style="68" customWidth="1"/>
    <col min="13" max="13" width="7.6640625" style="68" customWidth="1"/>
    <col min="14" max="14" width="7.21875" style="68" customWidth="1"/>
    <col min="15" max="15" width="7.6640625" style="68" customWidth="1"/>
    <col min="16" max="16" width="8.33203125" style="68" customWidth="1"/>
    <col min="17" max="17" width="7.109375" style="68" customWidth="1"/>
    <col min="18" max="256" width="10" style="68"/>
    <col min="257" max="257" width="3.88671875" style="68" customWidth="1"/>
    <col min="258" max="258" width="9" style="68" customWidth="1"/>
    <col min="259" max="259" width="6.77734375" style="68" customWidth="1"/>
    <col min="260" max="260" width="6.33203125" style="68" customWidth="1"/>
    <col min="261" max="261" width="6.88671875" style="68" customWidth="1"/>
    <col min="262" max="263" width="8.21875" style="68" customWidth="1"/>
    <col min="264" max="264" width="8" style="68" customWidth="1"/>
    <col min="265" max="265" width="7.21875" style="68" customWidth="1"/>
    <col min="266" max="266" width="6" style="68" customWidth="1"/>
    <col min="267" max="267" width="7.109375" style="68" customWidth="1"/>
    <col min="268" max="268" width="7.21875" style="68" customWidth="1"/>
    <col min="269" max="269" width="7.6640625" style="68" customWidth="1"/>
    <col min="270" max="270" width="7.21875" style="68" customWidth="1"/>
    <col min="271" max="271" width="6" style="68" customWidth="1"/>
    <col min="272" max="272" width="8.33203125" style="68" customWidth="1"/>
    <col min="273" max="273" width="7.109375" style="68" customWidth="1"/>
    <col min="274" max="512" width="10" style="68"/>
    <col min="513" max="513" width="3.88671875" style="68" customWidth="1"/>
    <col min="514" max="514" width="9" style="68" customWidth="1"/>
    <col min="515" max="515" width="6.77734375" style="68" customWidth="1"/>
    <col min="516" max="516" width="6.33203125" style="68" customWidth="1"/>
    <col min="517" max="517" width="6.88671875" style="68" customWidth="1"/>
    <col min="518" max="519" width="8.21875" style="68" customWidth="1"/>
    <col min="520" max="520" width="8" style="68" customWidth="1"/>
    <col min="521" max="521" width="7.21875" style="68" customWidth="1"/>
    <col min="522" max="522" width="6" style="68" customWidth="1"/>
    <col min="523" max="523" width="7.109375" style="68" customWidth="1"/>
    <col min="524" max="524" width="7.21875" style="68" customWidth="1"/>
    <col min="525" max="525" width="7.6640625" style="68" customWidth="1"/>
    <col min="526" max="526" width="7.21875" style="68" customWidth="1"/>
    <col min="527" max="527" width="6" style="68" customWidth="1"/>
    <col min="528" max="528" width="8.33203125" style="68" customWidth="1"/>
    <col min="529" max="529" width="7.109375" style="68" customWidth="1"/>
    <col min="530" max="768" width="10" style="68"/>
    <col min="769" max="769" width="3.88671875" style="68" customWidth="1"/>
    <col min="770" max="770" width="9" style="68" customWidth="1"/>
    <col min="771" max="771" width="6.77734375" style="68" customWidth="1"/>
    <col min="772" max="772" width="6.33203125" style="68" customWidth="1"/>
    <col min="773" max="773" width="6.88671875" style="68" customWidth="1"/>
    <col min="774" max="775" width="8.21875" style="68" customWidth="1"/>
    <col min="776" max="776" width="8" style="68" customWidth="1"/>
    <col min="777" max="777" width="7.21875" style="68" customWidth="1"/>
    <col min="778" max="778" width="6" style="68" customWidth="1"/>
    <col min="779" max="779" width="7.109375" style="68" customWidth="1"/>
    <col min="780" max="780" width="7.21875" style="68" customWidth="1"/>
    <col min="781" max="781" width="7.6640625" style="68" customWidth="1"/>
    <col min="782" max="782" width="7.21875" style="68" customWidth="1"/>
    <col min="783" max="783" width="6" style="68" customWidth="1"/>
    <col min="784" max="784" width="8.33203125" style="68" customWidth="1"/>
    <col min="785" max="785" width="7.109375" style="68" customWidth="1"/>
    <col min="786" max="1024" width="10" style="68"/>
    <col min="1025" max="1025" width="3.88671875" style="68" customWidth="1"/>
    <col min="1026" max="1026" width="9" style="68" customWidth="1"/>
    <col min="1027" max="1027" width="6.77734375" style="68" customWidth="1"/>
    <col min="1028" max="1028" width="6.33203125" style="68" customWidth="1"/>
    <col min="1029" max="1029" width="6.88671875" style="68" customWidth="1"/>
    <col min="1030" max="1031" width="8.21875" style="68" customWidth="1"/>
    <col min="1032" max="1032" width="8" style="68" customWidth="1"/>
    <col min="1033" max="1033" width="7.21875" style="68" customWidth="1"/>
    <col min="1034" max="1034" width="6" style="68" customWidth="1"/>
    <col min="1035" max="1035" width="7.109375" style="68" customWidth="1"/>
    <col min="1036" max="1036" width="7.21875" style="68" customWidth="1"/>
    <col min="1037" max="1037" width="7.6640625" style="68" customWidth="1"/>
    <col min="1038" max="1038" width="7.21875" style="68" customWidth="1"/>
    <col min="1039" max="1039" width="6" style="68" customWidth="1"/>
    <col min="1040" max="1040" width="8.33203125" style="68" customWidth="1"/>
    <col min="1041" max="1041" width="7.109375" style="68" customWidth="1"/>
    <col min="1042" max="1280" width="10" style="68"/>
    <col min="1281" max="1281" width="3.88671875" style="68" customWidth="1"/>
    <col min="1282" max="1282" width="9" style="68" customWidth="1"/>
    <col min="1283" max="1283" width="6.77734375" style="68" customWidth="1"/>
    <col min="1284" max="1284" width="6.33203125" style="68" customWidth="1"/>
    <col min="1285" max="1285" width="6.88671875" style="68" customWidth="1"/>
    <col min="1286" max="1287" width="8.21875" style="68" customWidth="1"/>
    <col min="1288" max="1288" width="8" style="68" customWidth="1"/>
    <col min="1289" max="1289" width="7.21875" style="68" customWidth="1"/>
    <col min="1290" max="1290" width="6" style="68" customWidth="1"/>
    <col min="1291" max="1291" width="7.109375" style="68" customWidth="1"/>
    <col min="1292" max="1292" width="7.21875" style="68" customWidth="1"/>
    <col min="1293" max="1293" width="7.6640625" style="68" customWidth="1"/>
    <col min="1294" max="1294" width="7.21875" style="68" customWidth="1"/>
    <col min="1295" max="1295" width="6" style="68" customWidth="1"/>
    <col min="1296" max="1296" width="8.33203125" style="68" customWidth="1"/>
    <col min="1297" max="1297" width="7.109375" style="68" customWidth="1"/>
    <col min="1298" max="1536" width="10" style="68"/>
    <col min="1537" max="1537" width="3.88671875" style="68" customWidth="1"/>
    <col min="1538" max="1538" width="9" style="68" customWidth="1"/>
    <col min="1539" max="1539" width="6.77734375" style="68" customWidth="1"/>
    <col min="1540" max="1540" width="6.33203125" style="68" customWidth="1"/>
    <col min="1541" max="1541" width="6.88671875" style="68" customWidth="1"/>
    <col min="1542" max="1543" width="8.21875" style="68" customWidth="1"/>
    <col min="1544" max="1544" width="8" style="68" customWidth="1"/>
    <col min="1545" max="1545" width="7.21875" style="68" customWidth="1"/>
    <col min="1546" max="1546" width="6" style="68" customWidth="1"/>
    <col min="1547" max="1547" width="7.109375" style="68" customWidth="1"/>
    <col min="1548" max="1548" width="7.21875" style="68" customWidth="1"/>
    <col min="1549" max="1549" width="7.6640625" style="68" customWidth="1"/>
    <col min="1550" max="1550" width="7.21875" style="68" customWidth="1"/>
    <col min="1551" max="1551" width="6" style="68" customWidth="1"/>
    <col min="1552" max="1552" width="8.33203125" style="68" customWidth="1"/>
    <col min="1553" max="1553" width="7.109375" style="68" customWidth="1"/>
    <col min="1554" max="1792" width="10" style="68"/>
    <col min="1793" max="1793" width="3.88671875" style="68" customWidth="1"/>
    <col min="1794" max="1794" width="9" style="68" customWidth="1"/>
    <col min="1795" max="1795" width="6.77734375" style="68" customWidth="1"/>
    <col min="1796" max="1796" width="6.33203125" style="68" customWidth="1"/>
    <col min="1797" max="1797" width="6.88671875" style="68" customWidth="1"/>
    <col min="1798" max="1799" width="8.21875" style="68" customWidth="1"/>
    <col min="1800" max="1800" width="8" style="68" customWidth="1"/>
    <col min="1801" max="1801" width="7.21875" style="68" customWidth="1"/>
    <col min="1802" max="1802" width="6" style="68" customWidth="1"/>
    <col min="1803" max="1803" width="7.109375" style="68" customWidth="1"/>
    <col min="1804" max="1804" width="7.21875" style="68" customWidth="1"/>
    <col min="1805" max="1805" width="7.6640625" style="68" customWidth="1"/>
    <col min="1806" max="1806" width="7.21875" style="68" customWidth="1"/>
    <col min="1807" max="1807" width="6" style="68" customWidth="1"/>
    <col min="1808" max="1808" width="8.33203125" style="68" customWidth="1"/>
    <col min="1809" max="1809" width="7.109375" style="68" customWidth="1"/>
    <col min="1810" max="2048" width="10" style="68"/>
    <col min="2049" max="2049" width="3.88671875" style="68" customWidth="1"/>
    <col min="2050" max="2050" width="9" style="68" customWidth="1"/>
    <col min="2051" max="2051" width="6.77734375" style="68" customWidth="1"/>
    <col min="2052" max="2052" width="6.33203125" style="68" customWidth="1"/>
    <col min="2053" max="2053" width="6.88671875" style="68" customWidth="1"/>
    <col min="2054" max="2055" width="8.21875" style="68" customWidth="1"/>
    <col min="2056" max="2056" width="8" style="68" customWidth="1"/>
    <col min="2057" max="2057" width="7.21875" style="68" customWidth="1"/>
    <col min="2058" max="2058" width="6" style="68" customWidth="1"/>
    <col min="2059" max="2059" width="7.109375" style="68" customWidth="1"/>
    <col min="2060" max="2060" width="7.21875" style="68" customWidth="1"/>
    <col min="2061" max="2061" width="7.6640625" style="68" customWidth="1"/>
    <col min="2062" max="2062" width="7.21875" style="68" customWidth="1"/>
    <col min="2063" max="2063" width="6" style="68" customWidth="1"/>
    <col min="2064" max="2064" width="8.33203125" style="68" customWidth="1"/>
    <col min="2065" max="2065" width="7.109375" style="68" customWidth="1"/>
    <col min="2066" max="2304" width="10" style="68"/>
    <col min="2305" max="2305" width="3.88671875" style="68" customWidth="1"/>
    <col min="2306" max="2306" width="9" style="68" customWidth="1"/>
    <col min="2307" max="2307" width="6.77734375" style="68" customWidth="1"/>
    <col min="2308" max="2308" width="6.33203125" style="68" customWidth="1"/>
    <col min="2309" max="2309" width="6.88671875" style="68" customWidth="1"/>
    <col min="2310" max="2311" width="8.21875" style="68" customWidth="1"/>
    <col min="2312" max="2312" width="8" style="68" customWidth="1"/>
    <col min="2313" max="2313" width="7.21875" style="68" customWidth="1"/>
    <col min="2314" max="2314" width="6" style="68" customWidth="1"/>
    <col min="2315" max="2315" width="7.109375" style="68" customWidth="1"/>
    <col min="2316" max="2316" width="7.21875" style="68" customWidth="1"/>
    <col min="2317" max="2317" width="7.6640625" style="68" customWidth="1"/>
    <col min="2318" max="2318" width="7.21875" style="68" customWidth="1"/>
    <col min="2319" max="2319" width="6" style="68" customWidth="1"/>
    <col min="2320" max="2320" width="8.33203125" style="68" customWidth="1"/>
    <col min="2321" max="2321" width="7.109375" style="68" customWidth="1"/>
    <col min="2322" max="2560" width="10" style="68"/>
    <col min="2561" max="2561" width="3.88671875" style="68" customWidth="1"/>
    <col min="2562" max="2562" width="9" style="68" customWidth="1"/>
    <col min="2563" max="2563" width="6.77734375" style="68" customWidth="1"/>
    <col min="2564" max="2564" width="6.33203125" style="68" customWidth="1"/>
    <col min="2565" max="2565" width="6.88671875" style="68" customWidth="1"/>
    <col min="2566" max="2567" width="8.21875" style="68" customWidth="1"/>
    <col min="2568" max="2568" width="8" style="68" customWidth="1"/>
    <col min="2569" max="2569" width="7.21875" style="68" customWidth="1"/>
    <col min="2570" max="2570" width="6" style="68" customWidth="1"/>
    <col min="2571" max="2571" width="7.109375" style="68" customWidth="1"/>
    <col min="2572" max="2572" width="7.21875" style="68" customWidth="1"/>
    <col min="2573" max="2573" width="7.6640625" style="68" customWidth="1"/>
    <col min="2574" max="2574" width="7.21875" style="68" customWidth="1"/>
    <col min="2575" max="2575" width="6" style="68" customWidth="1"/>
    <col min="2576" max="2576" width="8.33203125" style="68" customWidth="1"/>
    <col min="2577" max="2577" width="7.109375" style="68" customWidth="1"/>
    <col min="2578" max="2816" width="10" style="68"/>
    <col min="2817" max="2817" width="3.88671875" style="68" customWidth="1"/>
    <col min="2818" max="2818" width="9" style="68" customWidth="1"/>
    <col min="2819" max="2819" width="6.77734375" style="68" customWidth="1"/>
    <col min="2820" max="2820" width="6.33203125" style="68" customWidth="1"/>
    <col min="2821" max="2821" width="6.88671875" style="68" customWidth="1"/>
    <col min="2822" max="2823" width="8.21875" style="68" customWidth="1"/>
    <col min="2824" max="2824" width="8" style="68" customWidth="1"/>
    <col min="2825" max="2825" width="7.21875" style="68" customWidth="1"/>
    <col min="2826" max="2826" width="6" style="68" customWidth="1"/>
    <col min="2827" max="2827" width="7.109375" style="68" customWidth="1"/>
    <col min="2828" max="2828" width="7.21875" style="68" customWidth="1"/>
    <col min="2829" max="2829" width="7.6640625" style="68" customWidth="1"/>
    <col min="2830" max="2830" width="7.21875" style="68" customWidth="1"/>
    <col min="2831" max="2831" width="6" style="68" customWidth="1"/>
    <col min="2832" max="2832" width="8.33203125" style="68" customWidth="1"/>
    <col min="2833" max="2833" width="7.109375" style="68" customWidth="1"/>
    <col min="2834" max="3072" width="10" style="68"/>
    <col min="3073" max="3073" width="3.88671875" style="68" customWidth="1"/>
    <col min="3074" max="3074" width="9" style="68" customWidth="1"/>
    <col min="3075" max="3075" width="6.77734375" style="68" customWidth="1"/>
    <col min="3076" max="3076" width="6.33203125" style="68" customWidth="1"/>
    <col min="3077" max="3077" width="6.88671875" style="68" customWidth="1"/>
    <col min="3078" max="3079" width="8.21875" style="68" customWidth="1"/>
    <col min="3080" max="3080" width="8" style="68" customWidth="1"/>
    <col min="3081" max="3081" width="7.21875" style="68" customWidth="1"/>
    <col min="3082" max="3082" width="6" style="68" customWidth="1"/>
    <col min="3083" max="3083" width="7.109375" style="68" customWidth="1"/>
    <col min="3084" max="3084" width="7.21875" style="68" customWidth="1"/>
    <col min="3085" max="3085" width="7.6640625" style="68" customWidth="1"/>
    <col min="3086" max="3086" width="7.21875" style="68" customWidth="1"/>
    <col min="3087" max="3087" width="6" style="68" customWidth="1"/>
    <col min="3088" max="3088" width="8.33203125" style="68" customWidth="1"/>
    <col min="3089" max="3089" width="7.109375" style="68" customWidth="1"/>
    <col min="3090" max="3328" width="10" style="68"/>
    <col min="3329" max="3329" width="3.88671875" style="68" customWidth="1"/>
    <col min="3330" max="3330" width="9" style="68" customWidth="1"/>
    <col min="3331" max="3331" width="6.77734375" style="68" customWidth="1"/>
    <col min="3332" max="3332" width="6.33203125" style="68" customWidth="1"/>
    <col min="3333" max="3333" width="6.88671875" style="68" customWidth="1"/>
    <col min="3334" max="3335" width="8.21875" style="68" customWidth="1"/>
    <col min="3336" max="3336" width="8" style="68" customWidth="1"/>
    <col min="3337" max="3337" width="7.21875" style="68" customWidth="1"/>
    <col min="3338" max="3338" width="6" style="68" customWidth="1"/>
    <col min="3339" max="3339" width="7.109375" style="68" customWidth="1"/>
    <col min="3340" max="3340" width="7.21875" style="68" customWidth="1"/>
    <col min="3341" max="3341" width="7.6640625" style="68" customWidth="1"/>
    <col min="3342" max="3342" width="7.21875" style="68" customWidth="1"/>
    <col min="3343" max="3343" width="6" style="68" customWidth="1"/>
    <col min="3344" max="3344" width="8.33203125" style="68" customWidth="1"/>
    <col min="3345" max="3345" width="7.109375" style="68" customWidth="1"/>
    <col min="3346" max="3584" width="10" style="68"/>
    <col min="3585" max="3585" width="3.88671875" style="68" customWidth="1"/>
    <col min="3586" max="3586" width="9" style="68" customWidth="1"/>
    <col min="3587" max="3587" width="6.77734375" style="68" customWidth="1"/>
    <col min="3588" max="3588" width="6.33203125" style="68" customWidth="1"/>
    <col min="3589" max="3589" width="6.88671875" style="68" customWidth="1"/>
    <col min="3590" max="3591" width="8.21875" style="68" customWidth="1"/>
    <col min="3592" max="3592" width="8" style="68" customWidth="1"/>
    <col min="3593" max="3593" width="7.21875" style="68" customWidth="1"/>
    <col min="3594" max="3594" width="6" style="68" customWidth="1"/>
    <col min="3595" max="3595" width="7.109375" style="68" customWidth="1"/>
    <col min="3596" max="3596" width="7.21875" style="68" customWidth="1"/>
    <col min="3597" max="3597" width="7.6640625" style="68" customWidth="1"/>
    <col min="3598" max="3598" width="7.21875" style="68" customWidth="1"/>
    <col min="3599" max="3599" width="6" style="68" customWidth="1"/>
    <col min="3600" max="3600" width="8.33203125" style="68" customWidth="1"/>
    <col min="3601" max="3601" width="7.109375" style="68" customWidth="1"/>
    <col min="3602" max="3840" width="10" style="68"/>
    <col min="3841" max="3841" width="3.88671875" style="68" customWidth="1"/>
    <col min="3842" max="3842" width="9" style="68" customWidth="1"/>
    <col min="3843" max="3843" width="6.77734375" style="68" customWidth="1"/>
    <col min="3844" max="3844" width="6.33203125" style="68" customWidth="1"/>
    <col min="3845" max="3845" width="6.88671875" style="68" customWidth="1"/>
    <col min="3846" max="3847" width="8.21875" style="68" customWidth="1"/>
    <col min="3848" max="3848" width="8" style="68" customWidth="1"/>
    <col min="3849" max="3849" width="7.21875" style="68" customWidth="1"/>
    <col min="3850" max="3850" width="6" style="68" customWidth="1"/>
    <col min="3851" max="3851" width="7.109375" style="68" customWidth="1"/>
    <col min="3852" max="3852" width="7.21875" style="68" customWidth="1"/>
    <col min="3853" max="3853" width="7.6640625" style="68" customWidth="1"/>
    <col min="3854" max="3854" width="7.21875" style="68" customWidth="1"/>
    <col min="3855" max="3855" width="6" style="68" customWidth="1"/>
    <col min="3856" max="3856" width="8.33203125" style="68" customWidth="1"/>
    <col min="3857" max="3857" width="7.109375" style="68" customWidth="1"/>
    <col min="3858" max="4096" width="10" style="68"/>
    <col min="4097" max="4097" width="3.88671875" style="68" customWidth="1"/>
    <col min="4098" max="4098" width="9" style="68" customWidth="1"/>
    <col min="4099" max="4099" width="6.77734375" style="68" customWidth="1"/>
    <col min="4100" max="4100" width="6.33203125" style="68" customWidth="1"/>
    <col min="4101" max="4101" width="6.88671875" style="68" customWidth="1"/>
    <col min="4102" max="4103" width="8.21875" style="68" customWidth="1"/>
    <col min="4104" max="4104" width="8" style="68" customWidth="1"/>
    <col min="4105" max="4105" width="7.21875" style="68" customWidth="1"/>
    <col min="4106" max="4106" width="6" style="68" customWidth="1"/>
    <col min="4107" max="4107" width="7.109375" style="68" customWidth="1"/>
    <col min="4108" max="4108" width="7.21875" style="68" customWidth="1"/>
    <col min="4109" max="4109" width="7.6640625" style="68" customWidth="1"/>
    <col min="4110" max="4110" width="7.21875" style="68" customWidth="1"/>
    <col min="4111" max="4111" width="6" style="68" customWidth="1"/>
    <col min="4112" max="4112" width="8.33203125" style="68" customWidth="1"/>
    <col min="4113" max="4113" width="7.109375" style="68" customWidth="1"/>
    <col min="4114" max="4352" width="10" style="68"/>
    <col min="4353" max="4353" width="3.88671875" style="68" customWidth="1"/>
    <col min="4354" max="4354" width="9" style="68" customWidth="1"/>
    <col min="4355" max="4355" width="6.77734375" style="68" customWidth="1"/>
    <col min="4356" max="4356" width="6.33203125" style="68" customWidth="1"/>
    <col min="4357" max="4357" width="6.88671875" style="68" customWidth="1"/>
    <col min="4358" max="4359" width="8.21875" style="68" customWidth="1"/>
    <col min="4360" max="4360" width="8" style="68" customWidth="1"/>
    <col min="4361" max="4361" width="7.21875" style="68" customWidth="1"/>
    <col min="4362" max="4362" width="6" style="68" customWidth="1"/>
    <col min="4363" max="4363" width="7.109375" style="68" customWidth="1"/>
    <col min="4364" max="4364" width="7.21875" style="68" customWidth="1"/>
    <col min="4365" max="4365" width="7.6640625" style="68" customWidth="1"/>
    <col min="4366" max="4366" width="7.21875" style="68" customWidth="1"/>
    <col min="4367" max="4367" width="6" style="68" customWidth="1"/>
    <col min="4368" max="4368" width="8.33203125" style="68" customWidth="1"/>
    <col min="4369" max="4369" width="7.109375" style="68" customWidth="1"/>
    <col min="4370" max="4608" width="10" style="68"/>
    <col min="4609" max="4609" width="3.88671875" style="68" customWidth="1"/>
    <col min="4610" max="4610" width="9" style="68" customWidth="1"/>
    <col min="4611" max="4611" width="6.77734375" style="68" customWidth="1"/>
    <col min="4612" max="4612" width="6.33203125" style="68" customWidth="1"/>
    <col min="4613" max="4613" width="6.88671875" style="68" customWidth="1"/>
    <col min="4614" max="4615" width="8.21875" style="68" customWidth="1"/>
    <col min="4616" max="4616" width="8" style="68" customWidth="1"/>
    <col min="4617" max="4617" width="7.21875" style="68" customWidth="1"/>
    <col min="4618" max="4618" width="6" style="68" customWidth="1"/>
    <col min="4619" max="4619" width="7.109375" style="68" customWidth="1"/>
    <col min="4620" max="4620" width="7.21875" style="68" customWidth="1"/>
    <col min="4621" max="4621" width="7.6640625" style="68" customWidth="1"/>
    <col min="4622" max="4622" width="7.21875" style="68" customWidth="1"/>
    <col min="4623" max="4623" width="6" style="68" customWidth="1"/>
    <col min="4624" max="4624" width="8.33203125" style="68" customWidth="1"/>
    <col min="4625" max="4625" width="7.109375" style="68" customWidth="1"/>
    <col min="4626" max="4864" width="10" style="68"/>
    <col min="4865" max="4865" width="3.88671875" style="68" customWidth="1"/>
    <col min="4866" max="4866" width="9" style="68" customWidth="1"/>
    <col min="4867" max="4867" width="6.77734375" style="68" customWidth="1"/>
    <col min="4868" max="4868" width="6.33203125" style="68" customWidth="1"/>
    <col min="4869" max="4869" width="6.88671875" style="68" customWidth="1"/>
    <col min="4870" max="4871" width="8.21875" style="68" customWidth="1"/>
    <col min="4872" max="4872" width="8" style="68" customWidth="1"/>
    <col min="4873" max="4873" width="7.21875" style="68" customWidth="1"/>
    <col min="4874" max="4874" width="6" style="68" customWidth="1"/>
    <col min="4875" max="4875" width="7.109375" style="68" customWidth="1"/>
    <col min="4876" max="4876" width="7.21875" style="68" customWidth="1"/>
    <col min="4877" max="4877" width="7.6640625" style="68" customWidth="1"/>
    <col min="4878" max="4878" width="7.21875" style="68" customWidth="1"/>
    <col min="4879" max="4879" width="6" style="68" customWidth="1"/>
    <col min="4880" max="4880" width="8.33203125" style="68" customWidth="1"/>
    <col min="4881" max="4881" width="7.109375" style="68" customWidth="1"/>
    <col min="4882" max="5120" width="10" style="68"/>
    <col min="5121" max="5121" width="3.88671875" style="68" customWidth="1"/>
    <col min="5122" max="5122" width="9" style="68" customWidth="1"/>
    <col min="5123" max="5123" width="6.77734375" style="68" customWidth="1"/>
    <col min="5124" max="5124" width="6.33203125" style="68" customWidth="1"/>
    <col min="5125" max="5125" width="6.88671875" style="68" customWidth="1"/>
    <col min="5126" max="5127" width="8.21875" style="68" customWidth="1"/>
    <col min="5128" max="5128" width="8" style="68" customWidth="1"/>
    <col min="5129" max="5129" width="7.21875" style="68" customWidth="1"/>
    <col min="5130" max="5130" width="6" style="68" customWidth="1"/>
    <col min="5131" max="5131" width="7.109375" style="68" customWidth="1"/>
    <col min="5132" max="5132" width="7.21875" style="68" customWidth="1"/>
    <col min="5133" max="5133" width="7.6640625" style="68" customWidth="1"/>
    <col min="5134" max="5134" width="7.21875" style="68" customWidth="1"/>
    <col min="5135" max="5135" width="6" style="68" customWidth="1"/>
    <col min="5136" max="5136" width="8.33203125" style="68" customWidth="1"/>
    <col min="5137" max="5137" width="7.109375" style="68" customWidth="1"/>
    <col min="5138" max="5376" width="10" style="68"/>
    <col min="5377" max="5377" width="3.88671875" style="68" customWidth="1"/>
    <col min="5378" max="5378" width="9" style="68" customWidth="1"/>
    <col min="5379" max="5379" width="6.77734375" style="68" customWidth="1"/>
    <col min="5380" max="5380" width="6.33203125" style="68" customWidth="1"/>
    <col min="5381" max="5381" width="6.88671875" style="68" customWidth="1"/>
    <col min="5382" max="5383" width="8.21875" style="68" customWidth="1"/>
    <col min="5384" max="5384" width="8" style="68" customWidth="1"/>
    <col min="5385" max="5385" width="7.21875" style="68" customWidth="1"/>
    <col min="5386" max="5386" width="6" style="68" customWidth="1"/>
    <col min="5387" max="5387" width="7.109375" style="68" customWidth="1"/>
    <col min="5388" max="5388" width="7.21875" style="68" customWidth="1"/>
    <col min="5389" max="5389" width="7.6640625" style="68" customWidth="1"/>
    <col min="5390" max="5390" width="7.21875" style="68" customWidth="1"/>
    <col min="5391" max="5391" width="6" style="68" customWidth="1"/>
    <col min="5392" max="5392" width="8.33203125" style="68" customWidth="1"/>
    <col min="5393" max="5393" width="7.109375" style="68" customWidth="1"/>
    <col min="5394" max="5632" width="10" style="68"/>
    <col min="5633" max="5633" width="3.88671875" style="68" customWidth="1"/>
    <col min="5634" max="5634" width="9" style="68" customWidth="1"/>
    <col min="5635" max="5635" width="6.77734375" style="68" customWidth="1"/>
    <col min="5636" max="5636" width="6.33203125" style="68" customWidth="1"/>
    <col min="5637" max="5637" width="6.88671875" style="68" customWidth="1"/>
    <col min="5638" max="5639" width="8.21875" style="68" customWidth="1"/>
    <col min="5640" max="5640" width="8" style="68" customWidth="1"/>
    <col min="5641" max="5641" width="7.21875" style="68" customWidth="1"/>
    <col min="5642" max="5642" width="6" style="68" customWidth="1"/>
    <col min="5643" max="5643" width="7.109375" style="68" customWidth="1"/>
    <col min="5644" max="5644" width="7.21875" style="68" customWidth="1"/>
    <col min="5645" max="5645" width="7.6640625" style="68" customWidth="1"/>
    <col min="5646" max="5646" width="7.21875" style="68" customWidth="1"/>
    <col min="5647" max="5647" width="6" style="68" customWidth="1"/>
    <col min="5648" max="5648" width="8.33203125" style="68" customWidth="1"/>
    <col min="5649" max="5649" width="7.109375" style="68" customWidth="1"/>
    <col min="5650" max="5888" width="10" style="68"/>
    <col min="5889" max="5889" width="3.88671875" style="68" customWidth="1"/>
    <col min="5890" max="5890" width="9" style="68" customWidth="1"/>
    <col min="5891" max="5891" width="6.77734375" style="68" customWidth="1"/>
    <col min="5892" max="5892" width="6.33203125" style="68" customWidth="1"/>
    <col min="5893" max="5893" width="6.88671875" style="68" customWidth="1"/>
    <col min="5894" max="5895" width="8.21875" style="68" customWidth="1"/>
    <col min="5896" max="5896" width="8" style="68" customWidth="1"/>
    <col min="5897" max="5897" width="7.21875" style="68" customWidth="1"/>
    <col min="5898" max="5898" width="6" style="68" customWidth="1"/>
    <col min="5899" max="5899" width="7.109375" style="68" customWidth="1"/>
    <col min="5900" max="5900" width="7.21875" style="68" customWidth="1"/>
    <col min="5901" max="5901" width="7.6640625" style="68" customWidth="1"/>
    <col min="5902" max="5902" width="7.21875" style="68" customWidth="1"/>
    <col min="5903" max="5903" width="6" style="68" customWidth="1"/>
    <col min="5904" max="5904" width="8.33203125" style="68" customWidth="1"/>
    <col min="5905" max="5905" width="7.109375" style="68" customWidth="1"/>
    <col min="5906" max="6144" width="10" style="68"/>
    <col min="6145" max="6145" width="3.88671875" style="68" customWidth="1"/>
    <col min="6146" max="6146" width="9" style="68" customWidth="1"/>
    <col min="6147" max="6147" width="6.77734375" style="68" customWidth="1"/>
    <col min="6148" max="6148" width="6.33203125" style="68" customWidth="1"/>
    <col min="6149" max="6149" width="6.88671875" style="68" customWidth="1"/>
    <col min="6150" max="6151" width="8.21875" style="68" customWidth="1"/>
    <col min="6152" max="6152" width="8" style="68" customWidth="1"/>
    <col min="6153" max="6153" width="7.21875" style="68" customWidth="1"/>
    <col min="6154" max="6154" width="6" style="68" customWidth="1"/>
    <col min="6155" max="6155" width="7.109375" style="68" customWidth="1"/>
    <col min="6156" max="6156" width="7.21875" style="68" customWidth="1"/>
    <col min="6157" max="6157" width="7.6640625" style="68" customWidth="1"/>
    <col min="6158" max="6158" width="7.21875" style="68" customWidth="1"/>
    <col min="6159" max="6159" width="6" style="68" customWidth="1"/>
    <col min="6160" max="6160" width="8.33203125" style="68" customWidth="1"/>
    <col min="6161" max="6161" width="7.109375" style="68" customWidth="1"/>
    <col min="6162" max="6400" width="10" style="68"/>
    <col min="6401" max="6401" width="3.88671875" style="68" customWidth="1"/>
    <col min="6402" max="6402" width="9" style="68" customWidth="1"/>
    <col min="6403" max="6403" width="6.77734375" style="68" customWidth="1"/>
    <col min="6404" max="6404" width="6.33203125" style="68" customWidth="1"/>
    <col min="6405" max="6405" width="6.88671875" style="68" customWidth="1"/>
    <col min="6406" max="6407" width="8.21875" style="68" customWidth="1"/>
    <col min="6408" max="6408" width="8" style="68" customWidth="1"/>
    <col min="6409" max="6409" width="7.21875" style="68" customWidth="1"/>
    <col min="6410" max="6410" width="6" style="68" customWidth="1"/>
    <col min="6411" max="6411" width="7.109375" style="68" customWidth="1"/>
    <col min="6412" max="6412" width="7.21875" style="68" customWidth="1"/>
    <col min="6413" max="6413" width="7.6640625" style="68" customWidth="1"/>
    <col min="6414" max="6414" width="7.21875" style="68" customWidth="1"/>
    <col min="6415" max="6415" width="6" style="68" customWidth="1"/>
    <col min="6416" max="6416" width="8.33203125" style="68" customWidth="1"/>
    <col min="6417" max="6417" width="7.109375" style="68" customWidth="1"/>
    <col min="6418" max="6656" width="10" style="68"/>
    <col min="6657" max="6657" width="3.88671875" style="68" customWidth="1"/>
    <col min="6658" max="6658" width="9" style="68" customWidth="1"/>
    <col min="6659" max="6659" width="6.77734375" style="68" customWidth="1"/>
    <col min="6660" max="6660" width="6.33203125" style="68" customWidth="1"/>
    <col min="6661" max="6661" width="6.88671875" style="68" customWidth="1"/>
    <col min="6662" max="6663" width="8.21875" style="68" customWidth="1"/>
    <col min="6664" max="6664" width="8" style="68" customWidth="1"/>
    <col min="6665" max="6665" width="7.21875" style="68" customWidth="1"/>
    <col min="6666" max="6666" width="6" style="68" customWidth="1"/>
    <col min="6667" max="6667" width="7.109375" style="68" customWidth="1"/>
    <col min="6668" max="6668" width="7.21875" style="68" customWidth="1"/>
    <col min="6669" max="6669" width="7.6640625" style="68" customWidth="1"/>
    <col min="6670" max="6670" width="7.21875" style="68" customWidth="1"/>
    <col min="6671" max="6671" width="6" style="68" customWidth="1"/>
    <col min="6672" max="6672" width="8.33203125" style="68" customWidth="1"/>
    <col min="6673" max="6673" width="7.109375" style="68" customWidth="1"/>
    <col min="6674" max="6912" width="10" style="68"/>
    <col min="6913" max="6913" width="3.88671875" style="68" customWidth="1"/>
    <col min="6914" max="6914" width="9" style="68" customWidth="1"/>
    <col min="6915" max="6915" width="6.77734375" style="68" customWidth="1"/>
    <col min="6916" max="6916" width="6.33203125" style="68" customWidth="1"/>
    <col min="6917" max="6917" width="6.88671875" style="68" customWidth="1"/>
    <col min="6918" max="6919" width="8.21875" style="68" customWidth="1"/>
    <col min="6920" max="6920" width="8" style="68" customWidth="1"/>
    <col min="6921" max="6921" width="7.21875" style="68" customWidth="1"/>
    <col min="6922" max="6922" width="6" style="68" customWidth="1"/>
    <col min="6923" max="6923" width="7.109375" style="68" customWidth="1"/>
    <col min="6924" max="6924" width="7.21875" style="68" customWidth="1"/>
    <col min="6925" max="6925" width="7.6640625" style="68" customWidth="1"/>
    <col min="6926" max="6926" width="7.21875" style="68" customWidth="1"/>
    <col min="6927" max="6927" width="6" style="68" customWidth="1"/>
    <col min="6928" max="6928" width="8.33203125" style="68" customWidth="1"/>
    <col min="6929" max="6929" width="7.109375" style="68" customWidth="1"/>
    <col min="6930" max="7168" width="10" style="68"/>
    <col min="7169" max="7169" width="3.88671875" style="68" customWidth="1"/>
    <col min="7170" max="7170" width="9" style="68" customWidth="1"/>
    <col min="7171" max="7171" width="6.77734375" style="68" customWidth="1"/>
    <col min="7172" max="7172" width="6.33203125" style="68" customWidth="1"/>
    <col min="7173" max="7173" width="6.88671875" style="68" customWidth="1"/>
    <col min="7174" max="7175" width="8.21875" style="68" customWidth="1"/>
    <col min="7176" max="7176" width="8" style="68" customWidth="1"/>
    <col min="7177" max="7177" width="7.21875" style="68" customWidth="1"/>
    <col min="7178" max="7178" width="6" style="68" customWidth="1"/>
    <col min="7179" max="7179" width="7.109375" style="68" customWidth="1"/>
    <col min="7180" max="7180" width="7.21875" style="68" customWidth="1"/>
    <col min="7181" max="7181" width="7.6640625" style="68" customWidth="1"/>
    <col min="7182" max="7182" width="7.21875" style="68" customWidth="1"/>
    <col min="7183" max="7183" width="6" style="68" customWidth="1"/>
    <col min="7184" max="7184" width="8.33203125" style="68" customWidth="1"/>
    <col min="7185" max="7185" width="7.109375" style="68" customWidth="1"/>
    <col min="7186" max="7424" width="10" style="68"/>
    <col min="7425" max="7425" width="3.88671875" style="68" customWidth="1"/>
    <col min="7426" max="7426" width="9" style="68" customWidth="1"/>
    <col min="7427" max="7427" width="6.77734375" style="68" customWidth="1"/>
    <col min="7428" max="7428" width="6.33203125" style="68" customWidth="1"/>
    <col min="7429" max="7429" width="6.88671875" style="68" customWidth="1"/>
    <col min="7430" max="7431" width="8.21875" style="68" customWidth="1"/>
    <col min="7432" max="7432" width="8" style="68" customWidth="1"/>
    <col min="7433" max="7433" width="7.21875" style="68" customWidth="1"/>
    <col min="7434" max="7434" width="6" style="68" customWidth="1"/>
    <col min="7435" max="7435" width="7.109375" style="68" customWidth="1"/>
    <col min="7436" max="7436" width="7.21875" style="68" customWidth="1"/>
    <col min="7437" max="7437" width="7.6640625" style="68" customWidth="1"/>
    <col min="7438" max="7438" width="7.21875" style="68" customWidth="1"/>
    <col min="7439" max="7439" width="6" style="68" customWidth="1"/>
    <col min="7440" max="7440" width="8.33203125" style="68" customWidth="1"/>
    <col min="7441" max="7441" width="7.109375" style="68" customWidth="1"/>
    <col min="7442" max="7680" width="10" style="68"/>
    <col min="7681" max="7681" width="3.88671875" style="68" customWidth="1"/>
    <col min="7682" max="7682" width="9" style="68" customWidth="1"/>
    <col min="7683" max="7683" width="6.77734375" style="68" customWidth="1"/>
    <col min="7684" max="7684" width="6.33203125" style="68" customWidth="1"/>
    <col min="7685" max="7685" width="6.88671875" style="68" customWidth="1"/>
    <col min="7686" max="7687" width="8.21875" style="68" customWidth="1"/>
    <col min="7688" max="7688" width="8" style="68" customWidth="1"/>
    <col min="7689" max="7689" width="7.21875" style="68" customWidth="1"/>
    <col min="7690" max="7690" width="6" style="68" customWidth="1"/>
    <col min="7691" max="7691" width="7.109375" style="68" customWidth="1"/>
    <col min="7692" max="7692" width="7.21875" style="68" customWidth="1"/>
    <col min="7693" max="7693" width="7.6640625" style="68" customWidth="1"/>
    <col min="7694" max="7694" width="7.21875" style="68" customWidth="1"/>
    <col min="7695" max="7695" width="6" style="68" customWidth="1"/>
    <col min="7696" max="7696" width="8.33203125" style="68" customWidth="1"/>
    <col min="7697" max="7697" width="7.109375" style="68" customWidth="1"/>
    <col min="7698" max="7936" width="10" style="68"/>
    <col min="7937" max="7937" width="3.88671875" style="68" customWidth="1"/>
    <col min="7938" max="7938" width="9" style="68" customWidth="1"/>
    <col min="7939" max="7939" width="6.77734375" style="68" customWidth="1"/>
    <col min="7940" max="7940" width="6.33203125" style="68" customWidth="1"/>
    <col min="7941" max="7941" width="6.88671875" style="68" customWidth="1"/>
    <col min="7942" max="7943" width="8.21875" style="68" customWidth="1"/>
    <col min="7944" max="7944" width="8" style="68" customWidth="1"/>
    <col min="7945" max="7945" width="7.21875" style="68" customWidth="1"/>
    <col min="7946" max="7946" width="6" style="68" customWidth="1"/>
    <col min="7947" max="7947" width="7.109375" style="68" customWidth="1"/>
    <col min="7948" max="7948" width="7.21875" style="68" customWidth="1"/>
    <col min="7949" max="7949" width="7.6640625" style="68" customWidth="1"/>
    <col min="7950" max="7950" width="7.21875" style="68" customWidth="1"/>
    <col min="7951" max="7951" width="6" style="68" customWidth="1"/>
    <col min="7952" max="7952" width="8.33203125" style="68" customWidth="1"/>
    <col min="7953" max="7953" width="7.109375" style="68" customWidth="1"/>
    <col min="7954" max="8192" width="10" style="68"/>
    <col min="8193" max="8193" width="3.88671875" style="68" customWidth="1"/>
    <col min="8194" max="8194" width="9" style="68" customWidth="1"/>
    <col min="8195" max="8195" width="6.77734375" style="68" customWidth="1"/>
    <col min="8196" max="8196" width="6.33203125" style="68" customWidth="1"/>
    <col min="8197" max="8197" width="6.88671875" style="68" customWidth="1"/>
    <col min="8198" max="8199" width="8.21875" style="68" customWidth="1"/>
    <col min="8200" max="8200" width="8" style="68" customWidth="1"/>
    <col min="8201" max="8201" width="7.21875" style="68" customWidth="1"/>
    <col min="8202" max="8202" width="6" style="68" customWidth="1"/>
    <col min="8203" max="8203" width="7.109375" style="68" customWidth="1"/>
    <col min="8204" max="8204" width="7.21875" style="68" customWidth="1"/>
    <col min="8205" max="8205" width="7.6640625" style="68" customWidth="1"/>
    <col min="8206" max="8206" width="7.21875" style="68" customWidth="1"/>
    <col min="8207" max="8207" width="6" style="68" customWidth="1"/>
    <col min="8208" max="8208" width="8.33203125" style="68" customWidth="1"/>
    <col min="8209" max="8209" width="7.109375" style="68" customWidth="1"/>
    <col min="8210" max="8448" width="10" style="68"/>
    <col min="8449" max="8449" width="3.88671875" style="68" customWidth="1"/>
    <col min="8450" max="8450" width="9" style="68" customWidth="1"/>
    <col min="8451" max="8451" width="6.77734375" style="68" customWidth="1"/>
    <col min="8452" max="8452" width="6.33203125" style="68" customWidth="1"/>
    <col min="8453" max="8453" width="6.88671875" style="68" customWidth="1"/>
    <col min="8454" max="8455" width="8.21875" style="68" customWidth="1"/>
    <col min="8456" max="8456" width="8" style="68" customWidth="1"/>
    <col min="8457" max="8457" width="7.21875" style="68" customWidth="1"/>
    <col min="8458" max="8458" width="6" style="68" customWidth="1"/>
    <col min="8459" max="8459" width="7.109375" style="68" customWidth="1"/>
    <col min="8460" max="8460" width="7.21875" style="68" customWidth="1"/>
    <col min="8461" max="8461" width="7.6640625" style="68" customWidth="1"/>
    <col min="8462" max="8462" width="7.21875" style="68" customWidth="1"/>
    <col min="8463" max="8463" width="6" style="68" customWidth="1"/>
    <col min="8464" max="8464" width="8.33203125" style="68" customWidth="1"/>
    <col min="8465" max="8465" width="7.109375" style="68" customWidth="1"/>
    <col min="8466" max="8704" width="10" style="68"/>
    <col min="8705" max="8705" width="3.88671875" style="68" customWidth="1"/>
    <col min="8706" max="8706" width="9" style="68" customWidth="1"/>
    <col min="8707" max="8707" width="6.77734375" style="68" customWidth="1"/>
    <col min="8708" max="8708" width="6.33203125" style="68" customWidth="1"/>
    <col min="8709" max="8709" width="6.88671875" style="68" customWidth="1"/>
    <col min="8710" max="8711" width="8.21875" style="68" customWidth="1"/>
    <col min="8712" max="8712" width="8" style="68" customWidth="1"/>
    <col min="8713" max="8713" width="7.21875" style="68" customWidth="1"/>
    <col min="8714" max="8714" width="6" style="68" customWidth="1"/>
    <col min="8715" max="8715" width="7.109375" style="68" customWidth="1"/>
    <col min="8716" max="8716" width="7.21875" style="68" customWidth="1"/>
    <col min="8717" max="8717" width="7.6640625" style="68" customWidth="1"/>
    <col min="8718" max="8718" width="7.21875" style="68" customWidth="1"/>
    <col min="8719" max="8719" width="6" style="68" customWidth="1"/>
    <col min="8720" max="8720" width="8.33203125" style="68" customWidth="1"/>
    <col min="8721" max="8721" width="7.109375" style="68" customWidth="1"/>
    <col min="8722" max="8960" width="10" style="68"/>
    <col min="8961" max="8961" width="3.88671875" style="68" customWidth="1"/>
    <col min="8962" max="8962" width="9" style="68" customWidth="1"/>
    <col min="8963" max="8963" width="6.77734375" style="68" customWidth="1"/>
    <col min="8964" max="8964" width="6.33203125" style="68" customWidth="1"/>
    <col min="8965" max="8965" width="6.88671875" style="68" customWidth="1"/>
    <col min="8966" max="8967" width="8.21875" style="68" customWidth="1"/>
    <col min="8968" max="8968" width="8" style="68" customWidth="1"/>
    <col min="8969" max="8969" width="7.21875" style="68" customWidth="1"/>
    <col min="8970" max="8970" width="6" style="68" customWidth="1"/>
    <col min="8971" max="8971" width="7.109375" style="68" customWidth="1"/>
    <col min="8972" max="8972" width="7.21875" style="68" customWidth="1"/>
    <col min="8973" max="8973" width="7.6640625" style="68" customWidth="1"/>
    <col min="8974" max="8974" width="7.21875" style="68" customWidth="1"/>
    <col min="8975" max="8975" width="6" style="68" customWidth="1"/>
    <col min="8976" max="8976" width="8.33203125" style="68" customWidth="1"/>
    <col min="8977" max="8977" width="7.109375" style="68" customWidth="1"/>
    <col min="8978" max="9216" width="10" style="68"/>
    <col min="9217" max="9217" width="3.88671875" style="68" customWidth="1"/>
    <col min="9218" max="9218" width="9" style="68" customWidth="1"/>
    <col min="9219" max="9219" width="6.77734375" style="68" customWidth="1"/>
    <col min="9220" max="9220" width="6.33203125" style="68" customWidth="1"/>
    <col min="9221" max="9221" width="6.88671875" style="68" customWidth="1"/>
    <col min="9222" max="9223" width="8.21875" style="68" customWidth="1"/>
    <col min="9224" max="9224" width="8" style="68" customWidth="1"/>
    <col min="9225" max="9225" width="7.21875" style="68" customWidth="1"/>
    <col min="9226" max="9226" width="6" style="68" customWidth="1"/>
    <col min="9227" max="9227" width="7.109375" style="68" customWidth="1"/>
    <col min="9228" max="9228" width="7.21875" style="68" customWidth="1"/>
    <col min="9229" max="9229" width="7.6640625" style="68" customWidth="1"/>
    <col min="9230" max="9230" width="7.21875" style="68" customWidth="1"/>
    <col min="9231" max="9231" width="6" style="68" customWidth="1"/>
    <col min="9232" max="9232" width="8.33203125" style="68" customWidth="1"/>
    <col min="9233" max="9233" width="7.109375" style="68" customWidth="1"/>
    <col min="9234" max="9472" width="10" style="68"/>
    <col min="9473" max="9473" width="3.88671875" style="68" customWidth="1"/>
    <col min="9474" max="9474" width="9" style="68" customWidth="1"/>
    <col min="9475" max="9475" width="6.77734375" style="68" customWidth="1"/>
    <col min="9476" max="9476" width="6.33203125" style="68" customWidth="1"/>
    <col min="9477" max="9477" width="6.88671875" style="68" customWidth="1"/>
    <col min="9478" max="9479" width="8.21875" style="68" customWidth="1"/>
    <col min="9480" max="9480" width="8" style="68" customWidth="1"/>
    <col min="9481" max="9481" width="7.21875" style="68" customWidth="1"/>
    <col min="9482" max="9482" width="6" style="68" customWidth="1"/>
    <col min="9483" max="9483" width="7.109375" style="68" customWidth="1"/>
    <col min="9484" max="9484" width="7.21875" style="68" customWidth="1"/>
    <col min="9485" max="9485" width="7.6640625" style="68" customWidth="1"/>
    <col min="9486" max="9486" width="7.21875" style="68" customWidth="1"/>
    <col min="9487" max="9487" width="6" style="68" customWidth="1"/>
    <col min="9488" max="9488" width="8.33203125" style="68" customWidth="1"/>
    <col min="9489" max="9489" width="7.109375" style="68" customWidth="1"/>
    <col min="9490" max="9728" width="10" style="68"/>
    <col min="9729" max="9729" width="3.88671875" style="68" customWidth="1"/>
    <col min="9730" max="9730" width="9" style="68" customWidth="1"/>
    <col min="9731" max="9731" width="6.77734375" style="68" customWidth="1"/>
    <col min="9732" max="9732" width="6.33203125" style="68" customWidth="1"/>
    <col min="9733" max="9733" width="6.88671875" style="68" customWidth="1"/>
    <col min="9734" max="9735" width="8.21875" style="68" customWidth="1"/>
    <col min="9736" max="9736" width="8" style="68" customWidth="1"/>
    <col min="9737" max="9737" width="7.21875" style="68" customWidth="1"/>
    <col min="9738" max="9738" width="6" style="68" customWidth="1"/>
    <col min="9739" max="9739" width="7.109375" style="68" customWidth="1"/>
    <col min="9740" max="9740" width="7.21875" style="68" customWidth="1"/>
    <col min="9741" max="9741" width="7.6640625" style="68" customWidth="1"/>
    <col min="9742" max="9742" width="7.21875" style="68" customWidth="1"/>
    <col min="9743" max="9743" width="6" style="68" customWidth="1"/>
    <col min="9744" max="9744" width="8.33203125" style="68" customWidth="1"/>
    <col min="9745" max="9745" width="7.109375" style="68" customWidth="1"/>
    <col min="9746" max="9984" width="10" style="68"/>
    <col min="9985" max="9985" width="3.88671875" style="68" customWidth="1"/>
    <col min="9986" max="9986" width="9" style="68" customWidth="1"/>
    <col min="9987" max="9987" width="6.77734375" style="68" customWidth="1"/>
    <col min="9988" max="9988" width="6.33203125" style="68" customWidth="1"/>
    <col min="9989" max="9989" width="6.88671875" style="68" customWidth="1"/>
    <col min="9990" max="9991" width="8.21875" style="68" customWidth="1"/>
    <col min="9992" max="9992" width="8" style="68" customWidth="1"/>
    <col min="9993" max="9993" width="7.21875" style="68" customWidth="1"/>
    <col min="9994" max="9994" width="6" style="68" customWidth="1"/>
    <col min="9995" max="9995" width="7.109375" style="68" customWidth="1"/>
    <col min="9996" max="9996" width="7.21875" style="68" customWidth="1"/>
    <col min="9997" max="9997" width="7.6640625" style="68" customWidth="1"/>
    <col min="9998" max="9998" width="7.21875" style="68" customWidth="1"/>
    <col min="9999" max="9999" width="6" style="68" customWidth="1"/>
    <col min="10000" max="10000" width="8.33203125" style="68" customWidth="1"/>
    <col min="10001" max="10001" width="7.109375" style="68" customWidth="1"/>
    <col min="10002" max="10240" width="10" style="68"/>
    <col min="10241" max="10241" width="3.88671875" style="68" customWidth="1"/>
    <col min="10242" max="10242" width="9" style="68" customWidth="1"/>
    <col min="10243" max="10243" width="6.77734375" style="68" customWidth="1"/>
    <col min="10244" max="10244" width="6.33203125" style="68" customWidth="1"/>
    <col min="10245" max="10245" width="6.88671875" style="68" customWidth="1"/>
    <col min="10246" max="10247" width="8.21875" style="68" customWidth="1"/>
    <col min="10248" max="10248" width="8" style="68" customWidth="1"/>
    <col min="10249" max="10249" width="7.21875" style="68" customWidth="1"/>
    <col min="10250" max="10250" width="6" style="68" customWidth="1"/>
    <col min="10251" max="10251" width="7.109375" style="68" customWidth="1"/>
    <col min="10252" max="10252" width="7.21875" style="68" customWidth="1"/>
    <col min="10253" max="10253" width="7.6640625" style="68" customWidth="1"/>
    <col min="10254" max="10254" width="7.21875" style="68" customWidth="1"/>
    <col min="10255" max="10255" width="6" style="68" customWidth="1"/>
    <col min="10256" max="10256" width="8.33203125" style="68" customWidth="1"/>
    <col min="10257" max="10257" width="7.109375" style="68" customWidth="1"/>
    <col min="10258" max="10496" width="10" style="68"/>
    <col min="10497" max="10497" width="3.88671875" style="68" customWidth="1"/>
    <col min="10498" max="10498" width="9" style="68" customWidth="1"/>
    <col min="10499" max="10499" width="6.77734375" style="68" customWidth="1"/>
    <col min="10500" max="10500" width="6.33203125" style="68" customWidth="1"/>
    <col min="10501" max="10501" width="6.88671875" style="68" customWidth="1"/>
    <col min="10502" max="10503" width="8.21875" style="68" customWidth="1"/>
    <col min="10504" max="10504" width="8" style="68" customWidth="1"/>
    <col min="10505" max="10505" width="7.21875" style="68" customWidth="1"/>
    <col min="10506" max="10506" width="6" style="68" customWidth="1"/>
    <col min="10507" max="10507" width="7.109375" style="68" customWidth="1"/>
    <col min="10508" max="10508" width="7.21875" style="68" customWidth="1"/>
    <col min="10509" max="10509" width="7.6640625" style="68" customWidth="1"/>
    <col min="10510" max="10510" width="7.21875" style="68" customWidth="1"/>
    <col min="10511" max="10511" width="6" style="68" customWidth="1"/>
    <col min="10512" max="10512" width="8.33203125" style="68" customWidth="1"/>
    <col min="10513" max="10513" width="7.109375" style="68" customWidth="1"/>
    <col min="10514" max="10752" width="10" style="68"/>
    <col min="10753" max="10753" width="3.88671875" style="68" customWidth="1"/>
    <col min="10754" max="10754" width="9" style="68" customWidth="1"/>
    <col min="10755" max="10755" width="6.77734375" style="68" customWidth="1"/>
    <col min="10756" max="10756" width="6.33203125" style="68" customWidth="1"/>
    <col min="10757" max="10757" width="6.88671875" style="68" customWidth="1"/>
    <col min="10758" max="10759" width="8.21875" style="68" customWidth="1"/>
    <col min="10760" max="10760" width="8" style="68" customWidth="1"/>
    <col min="10761" max="10761" width="7.21875" style="68" customWidth="1"/>
    <col min="10762" max="10762" width="6" style="68" customWidth="1"/>
    <col min="10763" max="10763" width="7.109375" style="68" customWidth="1"/>
    <col min="10764" max="10764" width="7.21875" style="68" customWidth="1"/>
    <col min="10765" max="10765" width="7.6640625" style="68" customWidth="1"/>
    <col min="10766" max="10766" width="7.21875" style="68" customWidth="1"/>
    <col min="10767" max="10767" width="6" style="68" customWidth="1"/>
    <col min="10768" max="10768" width="8.33203125" style="68" customWidth="1"/>
    <col min="10769" max="10769" width="7.109375" style="68" customWidth="1"/>
    <col min="10770" max="11008" width="10" style="68"/>
    <col min="11009" max="11009" width="3.88671875" style="68" customWidth="1"/>
    <col min="11010" max="11010" width="9" style="68" customWidth="1"/>
    <col min="11011" max="11011" width="6.77734375" style="68" customWidth="1"/>
    <col min="11012" max="11012" width="6.33203125" style="68" customWidth="1"/>
    <col min="11013" max="11013" width="6.88671875" style="68" customWidth="1"/>
    <col min="11014" max="11015" width="8.21875" style="68" customWidth="1"/>
    <col min="11016" max="11016" width="8" style="68" customWidth="1"/>
    <col min="11017" max="11017" width="7.21875" style="68" customWidth="1"/>
    <col min="11018" max="11018" width="6" style="68" customWidth="1"/>
    <col min="11019" max="11019" width="7.109375" style="68" customWidth="1"/>
    <col min="11020" max="11020" width="7.21875" style="68" customWidth="1"/>
    <col min="11021" max="11021" width="7.6640625" style="68" customWidth="1"/>
    <col min="11022" max="11022" width="7.21875" style="68" customWidth="1"/>
    <col min="11023" max="11023" width="6" style="68" customWidth="1"/>
    <col min="11024" max="11024" width="8.33203125" style="68" customWidth="1"/>
    <col min="11025" max="11025" width="7.109375" style="68" customWidth="1"/>
    <col min="11026" max="11264" width="10" style="68"/>
    <col min="11265" max="11265" width="3.88671875" style="68" customWidth="1"/>
    <col min="11266" max="11266" width="9" style="68" customWidth="1"/>
    <col min="11267" max="11267" width="6.77734375" style="68" customWidth="1"/>
    <col min="11268" max="11268" width="6.33203125" style="68" customWidth="1"/>
    <col min="11269" max="11269" width="6.88671875" style="68" customWidth="1"/>
    <col min="11270" max="11271" width="8.21875" style="68" customWidth="1"/>
    <col min="11272" max="11272" width="8" style="68" customWidth="1"/>
    <col min="11273" max="11273" width="7.21875" style="68" customWidth="1"/>
    <col min="11274" max="11274" width="6" style="68" customWidth="1"/>
    <col min="11275" max="11275" width="7.109375" style="68" customWidth="1"/>
    <col min="11276" max="11276" width="7.21875" style="68" customWidth="1"/>
    <col min="11277" max="11277" width="7.6640625" style="68" customWidth="1"/>
    <col min="11278" max="11278" width="7.21875" style="68" customWidth="1"/>
    <col min="11279" max="11279" width="6" style="68" customWidth="1"/>
    <col min="11280" max="11280" width="8.33203125" style="68" customWidth="1"/>
    <col min="11281" max="11281" width="7.109375" style="68" customWidth="1"/>
    <col min="11282" max="11520" width="10" style="68"/>
    <col min="11521" max="11521" width="3.88671875" style="68" customWidth="1"/>
    <col min="11522" max="11522" width="9" style="68" customWidth="1"/>
    <col min="11523" max="11523" width="6.77734375" style="68" customWidth="1"/>
    <col min="11524" max="11524" width="6.33203125" style="68" customWidth="1"/>
    <col min="11525" max="11525" width="6.88671875" style="68" customWidth="1"/>
    <col min="11526" max="11527" width="8.21875" style="68" customWidth="1"/>
    <col min="11528" max="11528" width="8" style="68" customWidth="1"/>
    <col min="11529" max="11529" width="7.21875" style="68" customWidth="1"/>
    <col min="11530" max="11530" width="6" style="68" customWidth="1"/>
    <col min="11531" max="11531" width="7.109375" style="68" customWidth="1"/>
    <col min="11532" max="11532" width="7.21875" style="68" customWidth="1"/>
    <col min="11533" max="11533" width="7.6640625" style="68" customWidth="1"/>
    <col min="11534" max="11534" width="7.21875" style="68" customWidth="1"/>
    <col min="11535" max="11535" width="6" style="68" customWidth="1"/>
    <col min="11536" max="11536" width="8.33203125" style="68" customWidth="1"/>
    <col min="11537" max="11537" width="7.109375" style="68" customWidth="1"/>
    <col min="11538" max="11776" width="10" style="68"/>
    <col min="11777" max="11777" width="3.88671875" style="68" customWidth="1"/>
    <col min="11778" max="11778" width="9" style="68" customWidth="1"/>
    <col min="11779" max="11779" width="6.77734375" style="68" customWidth="1"/>
    <col min="11780" max="11780" width="6.33203125" style="68" customWidth="1"/>
    <col min="11781" max="11781" width="6.88671875" style="68" customWidth="1"/>
    <col min="11782" max="11783" width="8.21875" style="68" customWidth="1"/>
    <col min="11784" max="11784" width="8" style="68" customWidth="1"/>
    <col min="11785" max="11785" width="7.21875" style="68" customWidth="1"/>
    <col min="11786" max="11786" width="6" style="68" customWidth="1"/>
    <col min="11787" max="11787" width="7.109375" style="68" customWidth="1"/>
    <col min="11788" max="11788" width="7.21875" style="68" customWidth="1"/>
    <col min="11789" max="11789" width="7.6640625" style="68" customWidth="1"/>
    <col min="11790" max="11790" width="7.21875" style="68" customWidth="1"/>
    <col min="11791" max="11791" width="6" style="68" customWidth="1"/>
    <col min="11792" max="11792" width="8.33203125" style="68" customWidth="1"/>
    <col min="11793" max="11793" width="7.109375" style="68" customWidth="1"/>
    <col min="11794" max="12032" width="10" style="68"/>
    <col min="12033" max="12033" width="3.88671875" style="68" customWidth="1"/>
    <col min="12034" max="12034" width="9" style="68" customWidth="1"/>
    <col min="12035" max="12035" width="6.77734375" style="68" customWidth="1"/>
    <col min="12036" max="12036" width="6.33203125" style="68" customWidth="1"/>
    <col min="12037" max="12037" width="6.88671875" style="68" customWidth="1"/>
    <col min="12038" max="12039" width="8.21875" style="68" customWidth="1"/>
    <col min="12040" max="12040" width="8" style="68" customWidth="1"/>
    <col min="12041" max="12041" width="7.21875" style="68" customWidth="1"/>
    <col min="12042" max="12042" width="6" style="68" customWidth="1"/>
    <col min="12043" max="12043" width="7.109375" style="68" customWidth="1"/>
    <col min="12044" max="12044" width="7.21875" style="68" customWidth="1"/>
    <col min="12045" max="12045" width="7.6640625" style="68" customWidth="1"/>
    <col min="12046" max="12046" width="7.21875" style="68" customWidth="1"/>
    <col min="12047" max="12047" width="6" style="68" customWidth="1"/>
    <col min="12048" max="12048" width="8.33203125" style="68" customWidth="1"/>
    <col min="12049" max="12049" width="7.109375" style="68" customWidth="1"/>
    <col min="12050" max="12288" width="10" style="68"/>
    <col min="12289" max="12289" width="3.88671875" style="68" customWidth="1"/>
    <col min="12290" max="12290" width="9" style="68" customWidth="1"/>
    <col min="12291" max="12291" width="6.77734375" style="68" customWidth="1"/>
    <col min="12292" max="12292" width="6.33203125" style="68" customWidth="1"/>
    <col min="12293" max="12293" width="6.88671875" style="68" customWidth="1"/>
    <col min="12294" max="12295" width="8.21875" style="68" customWidth="1"/>
    <col min="12296" max="12296" width="8" style="68" customWidth="1"/>
    <col min="12297" max="12297" width="7.21875" style="68" customWidth="1"/>
    <col min="12298" max="12298" width="6" style="68" customWidth="1"/>
    <col min="12299" max="12299" width="7.109375" style="68" customWidth="1"/>
    <col min="12300" max="12300" width="7.21875" style="68" customWidth="1"/>
    <col min="12301" max="12301" width="7.6640625" style="68" customWidth="1"/>
    <col min="12302" max="12302" width="7.21875" style="68" customWidth="1"/>
    <col min="12303" max="12303" width="6" style="68" customWidth="1"/>
    <col min="12304" max="12304" width="8.33203125" style="68" customWidth="1"/>
    <col min="12305" max="12305" width="7.109375" style="68" customWidth="1"/>
    <col min="12306" max="12544" width="10" style="68"/>
    <col min="12545" max="12545" width="3.88671875" style="68" customWidth="1"/>
    <col min="12546" max="12546" width="9" style="68" customWidth="1"/>
    <col min="12547" max="12547" width="6.77734375" style="68" customWidth="1"/>
    <col min="12548" max="12548" width="6.33203125" style="68" customWidth="1"/>
    <col min="12549" max="12549" width="6.88671875" style="68" customWidth="1"/>
    <col min="12550" max="12551" width="8.21875" style="68" customWidth="1"/>
    <col min="12552" max="12552" width="8" style="68" customWidth="1"/>
    <col min="12553" max="12553" width="7.21875" style="68" customWidth="1"/>
    <col min="12554" max="12554" width="6" style="68" customWidth="1"/>
    <col min="12555" max="12555" width="7.109375" style="68" customWidth="1"/>
    <col min="12556" max="12556" width="7.21875" style="68" customWidth="1"/>
    <col min="12557" max="12557" width="7.6640625" style="68" customWidth="1"/>
    <col min="12558" max="12558" width="7.21875" style="68" customWidth="1"/>
    <col min="12559" max="12559" width="6" style="68" customWidth="1"/>
    <col min="12560" max="12560" width="8.33203125" style="68" customWidth="1"/>
    <col min="12561" max="12561" width="7.109375" style="68" customWidth="1"/>
    <col min="12562" max="12800" width="10" style="68"/>
    <col min="12801" max="12801" width="3.88671875" style="68" customWidth="1"/>
    <col min="12802" max="12802" width="9" style="68" customWidth="1"/>
    <col min="12803" max="12803" width="6.77734375" style="68" customWidth="1"/>
    <col min="12804" max="12804" width="6.33203125" style="68" customWidth="1"/>
    <col min="12805" max="12805" width="6.88671875" style="68" customWidth="1"/>
    <col min="12806" max="12807" width="8.21875" style="68" customWidth="1"/>
    <col min="12808" max="12808" width="8" style="68" customWidth="1"/>
    <col min="12809" max="12809" width="7.21875" style="68" customWidth="1"/>
    <col min="12810" max="12810" width="6" style="68" customWidth="1"/>
    <col min="12811" max="12811" width="7.109375" style="68" customWidth="1"/>
    <col min="12812" max="12812" width="7.21875" style="68" customWidth="1"/>
    <col min="12813" max="12813" width="7.6640625" style="68" customWidth="1"/>
    <col min="12814" max="12814" width="7.21875" style="68" customWidth="1"/>
    <col min="12815" max="12815" width="6" style="68" customWidth="1"/>
    <col min="12816" max="12816" width="8.33203125" style="68" customWidth="1"/>
    <col min="12817" max="12817" width="7.109375" style="68" customWidth="1"/>
    <col min="12818" max="13056" width="10" style="68"/>
    <col min="13057" max="13057" width="3.88671875" style="68" customWidth="1"/>
    <col min="13058" max="13058" width="9" style="68" customWidth="1"/>
    <col min="13059" max="13059" width="6.77734375" style="68" customWidth="1"/>
    <col min="13060" max="13060" width="6.33203125" style="68" customWidth="1"/>
    <col min="13061" max="13061" width="6.88671875" style="68" customWidth="1"/>
    <col min="13062" max="13063" width="8.21875" style="68" customWidth="1"/>
    <col min="13064" max="13064" width="8" style="68" customWidth="1"/>
    <col min="13065" max="13065" width="7.21875" style="68" customWidth="1"/>
    <col min="13066" max="13066" width="6" style="68" customWidth="1"/>
    <col min="13067" max="13067" width="7.109375" style="68" customWidth="1"/>
    <col min="13068" max="13068" width="7.21875" style="68" customWidth="1"/>
    <col min="13069" max="13069" width="7.6640625" style="68" customWidth="1"/>
    <col min="13070" max="13070" width="7.21875" style="68" customWidth="1"/>
    <col min="13071" max="13071" width="6" style="68" customWidth="1"/>
    <col min="13072" max="13072" width="8.33203125" style="68" customWidth="1"/>
    <col min="13073" max="13073" width="7.109375" style="68" customWidth="1"/>
    <col min="13074" max="13312" width="10" style="68"/>
    <col min="13313" max="13313" width="3.88671875" style="68" customWidth="1"/>
    <col min="13314" max="13314" width="9" style="68" customWidth="1"/>
    <col min="13315" max="13315" width="6.77734375" style="68" customWidth="1"/>
    <col min="13316" max="13316" width="6.33203125" style="68" customWidth="1"/>
    <col min="13317" max="13317" width="6.88671875" style="68" customWidth="1"/>
    <col min="13318" max="13319" width="8.21875" style="68" customWidth="1"/>
    <col min="13320" max="13320" width="8" style="68" customWidth="1"/>
    <col min="13321" max="13321" width="7.21875" style="68" customWidth="1"/>
    <col min="13322" max="13322" width="6" style="68" customWidth="1"/>
    <col min="13323" max="13323" width="7.109375" style="68" customWidth="1"/>
    <col min="13324" max="13324" width="7.21875" style="68" customWidth="1"/>
    <col min="13325" max="13325" width="7.6640625" style="68" customWidth="1"/>
    <col min="13326" max="13326" width="7.21875" style="68" customWidth="1"/>
    <col min="13327" max="13327" width="6" style="68" customWidth="1"/>
    <col min="13328" max="13328" width="8.33203125" style="68" customWidth="1"/>
    <col min="13329" max="13329" width="7.109375" style="68" customWidth="1"/>
    <col min="13330" max="13568" width="10" style="68"/>
    <col min="13569" max="13569" width="3.88671875" style="68" customWidth="1"/>
    <col min="13570" max="13570" width="9" style="68" customWidth="1"/>
    <col min="13571" max="13571" width="6.77734375" style="68" customWidth="1"/>
    <col min="13572" max="13572" width="6.33203125" style="68" customWidth="1"/>
    <col min="13573" max="13573" width="6.88671875" style="68" customWidth="1"/>
    <col min="13574" max="13575" width="8.21875" style="68" customWidth="1"/>
    <col min="13576" max="13576" width="8" style="68" customWidth="1"/>
    <col min="13577" max="13577" width="7.21875" style="68" customWidth="1"/>
    <col min="13578" max="13578" width="6" style="68" customWidth="1"/>
    <col min="13579" max="13579" width="7.109375" style="68" customWidth="1"/>
    <col min="13580" max="13580" width="7.21875" style="68" customWidth="1"/>
    <col min="13581" max="13581" width="7.6640625" style="68" customWidth="1"/>
    <col min="13582" max="13582" width="7.21875" style="68" customWidth="1"/>
    <col min="13583" max="13583" width="6" style="68" customWidth="1"/>
    <col min="13584" max="13584" width="8.33203125" style="68" customWidth="1"/>
    <col min="13585" max="13585" width="7.109375" style="68" customWidth="1"/>
    <col min="13586" max="13824" width="10" style="68"/>
    <col min="13825" max="13825" width="3.88671875" style="68" customWidth="1"/>
    <col min="13826" max="13826" width="9" style="68" customWidth="1"/>
    <col min="13827" max="13827" width="6.77734375" style="68" customWidth="1"/>
    <col min="13828" max="13828" width="6.33203125" style="68" customWidth="1"/>
    <col min="13829" max="13829" width="6.88671875" style="68" customWidth="1"/>
    <col min="13830" max="13831" width="8.21875" style="68" customWidth="1"/>
    <col min="13832" max="13832" width="8" style="68" customWidth="1"/>
    <col min="13833" max="13833" width="7.21875" style="68" customWidth="1"/>
    <col min="13834" max="13834" width="6" style="68" customWidth="1"/>
    <col min="13835" max="13835" width="7.109375" style="68" customWidth="1"/>
    <col min="13836" max="13836" width="7.21875" style="68" customWidth="1"/>
    <col min="13837" max="13837" width="7.6640625" style="68" customWidth="1"/>
    <col min="13838" max="13838" width="7.21875" style="68" customWidth="1"/>
    <col min="13839" max="13839" width="6" style="68" customWidth="1"/>
    <col min="13840" max="13840" width="8.33203125" style="68" customWidth="1"/>
    <col min="13841" max="13841" width="7.109375" style="68" customWidth="1"/>
    <col min="13842" max="14080" width="10" style="68"/>
    <col min="14081" max="14081" width="3.88671875" style="68" customWidth="1"/>
    <col min="14082" max="14082" width="9" style="68" customWidth="1"/>
    <col min="14083" max="14083" width="6.77734375" style="68" customWidth="1"/>
    <col min="14084" max="14084" width="6.33203125" style="68" customWidth="1"/>
    <col min="14085" max="14085" width="6.88671875" style="68" customWidth="1"/>
    <col min="14086" max="14087" width="8.21875" style="68" customWidth="1"/>
    <col min="14088" max="14088" width="8" style="68" customWidth="1"/>
    <col min="14089" max="14089" width="7.21875" style="68" customWidth="1"/>
    <col min="14090" max="14090" width="6" style="68" customWidth="1"/>
    <col min="14091" max="14091" width="7.109375" style="68" customWidth="1"/>
    <col min="14092" max="14092" width="7.21875" style="68" customWidth="1"/>
    <col min="14093" max="14093" width="7.6640625" style="68" customWidth="1"/>
    <col min="14094" max="14094" width="7.21875" style="68" customWidth="1"/>
    <col min="14095" max="14095" width="6" style="68" customWidth="1"/>
    <col min="14096" max="14096" width="8.33203125" style="68" customWidth="1"/>
    <col min="14097" max="14097" width="7.109375" style="68" customWidth="1"/>
    <col min="14098" max="14336" width="10" style="68"/>
    <col min="14337" max="14337" width="3.88671875" style="68" customWidth="1"/>
    <col min="14338" max="14338" width="9" style="68" customWidth="1"/>
    <col min="14339" max="14339" width="6.77734375" style="68" customWidth="1"/>
    <col min="14340" max="14340" width="6.33203125" style="68" customWidth="1"/>
    <col min="14341" max="14341" width="6.88671875" style="68" customWidth="1"/>
    <col min="14342" max="14343" width="8.21875" style="68" customWidth="1"/>
    <col min="14344" max="14344" width="8" style="68" customWidth="1"/>
    <col min="14345" max="14345" width="7.21875" style="68" customWidth="1"/>
    <col min="14346" max="14346" width="6" style="68" customWidth="1"/>
    <col min="14347" max="14347" width="7.109375" style="68" customWidth="1"/>
    <col min="14348" max="14348" width="7.21875" style="68" customWidth="1"/>
    <col min="14349" max="14349" width="7.6640625" style="68" customWidth="1"/>
    <col min="14350" max="14350" width="7.21875" style="68" customWidth="1"/>
    <col min="14351" max="14351" width="6" style="68" customWidth="1"/>
    <col min="14352" max="14352" width="8.33203125" style="68" customWidth="1"/>
    <col min="14353" max="14353" width="7.109375" style="68" customWidth="1"/>
    <col min="14354" max="14592" width="10" style="68"/>
    <col min="14593" max="14593" width="3.88671875" style="68" customWidth="1"/>
    <col min="14594" max="14594" width="9" style="68" customWidth="1"/>
    <col min="14595" max="14595" width="6.77734375" style="68" customWidth="1"/>
    <col min="14596" max="14596" width="6.33203125" style="68" customWidth="1"/>
    <col min="14597" max="14597" width="6.88671875" style="68" customWidth="1"/>
    <col min="14598" max="14599" width="8.21875" style="68" customWidth="1"/>
    <col min="14600" max="14600" width="8" style="68" customWidth="1"/>
    <col min="14601" max="14601" width="7.21875" style="68" customWidth="1"/>
    <col min="14602" max="14602" width="6" style="68" customWidth="1"/>
    <col min="14603" max="14603" width="7.109375" style="68" customWidth="1"/>
    <col min="14604" max="14604" width="7.21875" style="68" customWidth="1"/>
    <col min="14605" max="14605" width="7.6640625" style="68" customWidth="1"/>
    <col min="14606" max="14606" width="7.21875" style="68" customWidth="1"/>
    <col min="14607" max="14607" width="6" style="68" customWidth="1"/>
    <col min="14608" max="14608" width="8.33203125" style="68" customWidth="1"/>
    <col min="14609" max="14609" width="7.109375" style="68" customWidth="1"/>
    <col min="14610" max="14848" width="10" style="68"/>
    <col min="14849" max="14849" width="3.88671875" style="68" customWidth="1"/>
    <col min="14850" max="14850" width="9" style="68" customWidth="1"/>
    <col min="14851" max="14851" width="6.77734375" style="68" customWidth="1"/>
    <col min="14852" max="14852" width="6.33203125" style="68" customWidth="1"/>
    <col min="14853" max="14853" width="6.88671875" style="68" customWidth="1"/>
    <col min="14854" max="14855" width="8.21875" style="68" customWidth="1"/>
    <col min="14856" max="14856" width="8" style="68" customWidth="1"/>
    <col min="14857" max="14857" width="7.21875" style="68" customWidth="1"/>
    <col min="14858" max="14858" width="6" style="68" customWidth="1"/>
    <col min="14859" max="14859" width="7.109375" style="68" customWidth="1"/>
    <col min="14860" max="14860" width="7.21875" style="68" customWidth="1"/>
    <col min="14861" max="14861" width="7.6640625" style="68" customWidth="1"/>
    <col min="14862" max="14862" width="7.21875" style="68" customWidth="1"/>
    <col min="14863" max="14863" width="6" style="68" customWidth="1"/>
    <col min="14864" max="14864" width="8.33203125" style="68" customWidth="1"/>
    <col min="14865" max="14865" width="7.109375" style="68" customWidth="1"/>
    <col min="14866" max="15104" width="10" style="68"/>
    <col min="15105" max="15105" width="3.88671875" style="68" customWidth="1"/>
    <col min="15106" max="15106" width="9" style="68" customWidth="1"/>
    <col min="15107" max="15107" width="6.77734375" style="68" customWidth="1"/>
    <col min="15108" max="15108" width="6.33203125" style="68" customWidth="1"/>
    <col min="15109" max="15109" width="6.88671875" style="68" customWidth="1"/>
    <col min="15110" max="15111" width="8.21875" style="68" customWidth="1"/>
    <col min="15112" max="15112" width="8" style="68" customWidth="1"/>
    <col min="15113" max="15113" width="7.21875" style="68" customWidth="1"/>
    <col min="15114" max="15114" width="6" style="68" customWidth="1"/>
    <col min="15115" max="15115" width="7.109375" style="68" customWidth="1"/>
    <col min="15116" max="15116" width="7.21875" style="68" customWidth="1"/>
    <col min="15117" max="15117" width="7.6640625" style="68" customWidth="1"/>
    <col min="15118" max="15118" width="7.21875" style="68" customWidth="1"/>
    <col min="15119" max="15119" width="6" style="68" customWidth="1"/>
    <col min="15120" max="15120" width="8.33203125" style="68" customWidth="1"/>
    <col min="15121" max="15121" width="7.109375" style="68" customWidth="1"/>
    <col min="15122" max="15360" width="10" style="68"/>
    <col min="15361" max="15361" width="3.88671875" style="68" customWidth="1"/>
    <col min="15362" max="15362" width="9" style="68" customWidth="1"/>
    <col min="15363" max="15363" width="6.77734375" style="68" customWidth="1"/>
    <col min="15364" max="15364" width="6.33203125" style="68" customWidth="1"/>
    <col min="15365" max="15365" width="6.88671875" style="68" customWidth="1"/>
    <col min="15366" max="15367" width="8.21875" style="68" customWidth="1"/>
    <col min="15368" max="15368" width="8" style="68" customWidth="1"/>
    <col min="15369" max="15369" width="7.21875" style="68" customWidth="1"/>
    <col min="15370" max="15370" width="6" style="68" customWidth="1"/>
    <col min="15371" max="15371" width="7.109375" style="68" customWidth="1"/>
    <col min="15372" max="15372" width="7.21875" style="68" customWidth="1"/>
    <col min="15373" max="15373" width="7.6640625" style="68" customWidth="1"/>
    <col min="15374" max="15374" width="7.21875" style="68" customWidth="1"/>
    <col min="15375" max="15375" width="6" style="68" customWidth="1"/>
    <col min="15376" max="15376" width="8.33203125" style="68" customWidth="1"/>
    <col min="15377" max="15377" width="7.109375" style="68" customWidth="1"/>
    <col min="15378" max="15616" width="10" style="68"/>
    <col min="15617" max="15617" width="3.88671875" style="68" customWidth="1"/>
    <col min="15618" max="15618" width="9" style="68" customWidth="1"/>
    <col min="15619" max="15619" width="6.77734375" style="68" customWidth="1"/>
    <col min="15620" max="15620" width="6.33203125" style="68" customWidth="1"/>
    <col min="15621" max="15621" width="6.88671875" style="68" customWidth="1"/>
    <col min="15622" max="15623" width="8.21875" style="68" customWidth="1"/>
    <col min="15624" max="15624" width="8" style="68" customWidth="1"/>
    <col min="15625" max="15625" width="7.21875" style="68" customWidth="1"/>
    <col min="15626" max="15626" width="6" style="68" customWidth="1"/>
    <col min="15627" max="15627" width="7.109375" style="68" customWidth="1"/>
    <col min="15628" max="15628" width="7.21875" style="68" customWidth="1"/>
    <col min="15629" max="15629" width="7.6640625" style="68" customWidth="1"/>
    <col min="15630" max="15630" width="7.21875" style="68" customWidth="1"/>
    <col min="15631" max="15631" width="6" style="68" customWidth="1"/>
    <col min="15632" max="15632" width="8.33203125" style="68" customWidth="1"/>
    <col min="15633" max="15633" width="7.109375" style="68" customWidth="1"/>
    <col min="15634" max="15872" width="10" style="68"/>
    <col min="15873" max="15873" width="3.88671875" style="68" customWidth="1"/>
    <col min="15874" max="15874" width="9" style="68" customWidth="1"/>
    <col min="15875" max="15875" width="6.77734375" style="68" customWidth="1"/>
    <col min="15876" max="15876" width="6.33203125" style="68" customWidth="1"/>
    <col min="15877" max="15877" width="6.88671875" style="68" customWidth="1"/>
    <col min="15878" max="15879" width="8.21875" style="68" customWidth="1"/>
    <col min="15880" max="15880" width="8" style="68" customWidth="1"/>
    <col min="15881" max="15881" width="7.21875" style="68" customWidth="1"/>
    <col min="15882" max="15882" width="6" style="68" customWidth="1"/>
    <col min="15883" max="15883" width="7.109375" style="68" customWidth="1"/>
    <col min="15884" max="15884" width="7.21875" style="68" customWidth="1"/>
    <col min="15885" max="15885" width="7.6640625" style="68" customWidth="1"/>
    <col min="15886" max="15886" width="7.21875" style="68" customWidth="1"/>
    <col min="15887" max="15887" width="6" style="68" customWidth="1"/>
    <col min="15888" max="15888" width="8.33203125" style="68" customWidth="1"/>
    <col min="15889" max="15889" width="7.109375" style="68" customWidth="1"/>
    <col min="15890" max="16128" width="10" style="68"/>
    <col min="16129" max="16129" width="3.88671875" style="68" customWidth="1"/>
    <col min="16130" max="16130" width="9" style="68" customWidth="1"/>
    <col min="16131" max="16131" width="6.77734375" style="68" customWidth="1"/>
    <col min="16132" max="16132" width="6.33203125" style="68" customWidth="1"/>
    <col min="16133" max="16133" width="6.88671875" style="68" customWidth="1"/>
    <col min="16134" max="16135" width="8.21875" style="68" customWidth="1"/>
    <col min="16136" max="16136" width="8" style="68" customWidth="1"/>
    <col min="16137" max="16137" width="7.21875" style="68" customWidth="1"/>
    <col min="16138" max="16138" width="6" style="68" customWidth="1"/>
    <col min="16139" max="16139" width="7.109375" style="68" customWidth="1"/>
    <col min="16140" max="16140" width="7.21875" style="68" customWidth="1"/>
    <col min="16141" max="16141" width="7.6640625" style="68" customWidth="1"/>
    <col min="16142" max="16142" width="7.21875" style="68" customWidth="1"/>
    <col min="16143" max="16143" width="6" style="68" customWidth="1"/>
    <col min="16144" max="16144" width="8.33203125" style="68" customWidth="1"/>
    <col min="16145" max="16145" width="7.109375" style="68" customWidth="1"/>
    <col min="16146" max="16384" width="10" style="68"/>
  </cols>
  <sheetData>
    <row r="1" spans="1:18" ht="20.399999999999999">
      <c r="A1" s="445" t="s">
        <v>425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</row>
    <row r="2" spans="1:18" ht="16.8">
      <c r="A2" s="73" t="s">
        <v>426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3"/>
      <c r="O2" s="74"/>
      <c r="P2" s="467" t="s">
        <v>382</v>
      </c>
      <c r="Q2" s="467"/>
    </row>
    <row r="3" spans="1:18" ht="25.95" customHeight="1">
      <c r="A3" s="356" t="s">
        <v>358</v>
      </c>
      <c r="B3" s="354"/>
      <c r="C3" s="313" t="s">
        <v>398</v>
      </c>
      <c r="D3" s="313"/>
      <c r="E3" s="313"/>
      <c r="F3" s="313" t="s">
        <v>399</v>
      </c>
      <c r="G3" s="313"/>
      <c r="H3" s="313"/>
      <c r="I3" s="313"/>
      <c r="J3" s="313"/>
      <c r="K3" s="313"/>
      <c r="L3" s="354" t="s">
        <v>400</v>
      </c>
      <c r="M3" s="354"/>
      <c r="N3" s="354"/>
      <c r="O3" s="354"/>
      <c r="P3" s="354" t="s">
        <v>401</v>
      </c>
      <c r="Q3" s="367"/>
    </row>
    <row r="4" spans="1:18" ht="22.95" customHeight="1">
      <c r="A4" s="377" t="s">
        <v>384</v>
      </c>
      <c r="B4" s="365" t="s">
        <v>385</v>
      </c>
      <c r="C4" s="318" t="s">
        <v>402</v>
      </c>
      <c r="D4" s="318" t="s">
        <v>403</v>
      </c>
      <c r="E4" s="474" t="s">
        <v>409</v>
      </c>
      <c r="F4" s="318" t="s">
        <v>405</v>
      </c>
      <c r="G4" s="75" t="s">
        <v>406</v>
      </c>
      <c r="H4" s="318" t="s">
        <v>407</v>
      </c>
      <c r="I4" s="82" t="s">
        <v>406</v>
      </c>
      <c r="J4" s="318" t="s">
        <v>408</v>
      </c>
      <c r="K4" s="83" t="s">
        <v>409</v>
      </c>
      <c r="L4" s="366" t="s">
        <v>427</v>
      </c>
      <c r="M4" s="366" t="s">
        <v>411</v>
      </c>
      <c r="N4" s="471" t="s">
        <v>409</v>
      </c>
      <c r="O4" s="472"/>
      <c r="P4" s="468" t="s">
        <v>40</v>
      </c>
      <c r="Q4" s="469" t="s">
        <v>412</v>
      </c>
    </row>
    <row r="5" spans="1:18" ht="34.049999999999997" customHeight="1">
      <c r="A5" s="377"/>
      <c r="B5" s="365"/>
      <c r="C5" s="318"/>
      <c r="D5" s="318"/>
      <c r="E5" s="320"/>
      <c r="F5" s="318"/>
      <c r="G5" s="75" t="s">
        <v>61</v>
      </c>
      <c r="H5" s="318"/>
      <c r="I5" s="82" t="s">
        <v>61</v>
      </c>
      <c r="J5" s="318"/>
      <c r="K5" s="82" t="s">
        <v>413</v>
      </c>
      <c r="L5" s="365"/>
      <c r="M5" s="365"/>
      <c r="N5" s="82" t="s">
        <v>413</v>
      </c>
      <c r="O5" s="75" t="s">
        <v>412</v>
      </c>
      <c r="P5" s="426"/>
      <c r="Q5" s="470"/>
    </row>
    <row r="6" spans="1:18" ht="22.05" customHeight="1">
      <c r="A6" s="372" t="s">
        <v>386</v>
      </c>
      <c r="B6" s="76" t="s">
        <v>387</v>
      </c>
      <c r="C6" s="77">
        <v>55.35</v>
      </c>
      <c r="D6" s="77">
        <v>60</v>
      </c>
      <c r="E6" s="78">
        <v>115.35</v>
      </c>
      <c r="F6" s="77">
        <v>220</v>
      </c>
      <c r="G6" s="77">
        <v>0</v>
      </c>
      <c r="H6" s="77">
        <v>8.98</v>
      </c>
      <c r="I6" s="77">
        <v>0</v>
      </c>
      <c r="J6" s="77">
        <v>12.5</v>
      </c>
      <c r="K6" s="77">
        <v>241.48</v>
      </c>
      <c r="L6" s="77">
        <v>8.3000000000000007</v>
      </c>
      <c r="M6" s="77">
        <v>0</v>
      </c>
      <c r="N6" s="77">
        <v>8.3000000000000007</v>
      </c>
      <c r="O6" s="77">
        <v>0</v>
      </c>
      <c r="P6" s="77">
        <v>365.13</v>
      </c>
      <c r="Q6" s="84">
        <v>69.64</v>
      </c>
    </row>
    <row r="7" spans="1:18" ht="22.05" customHeight="1">
      <c r="A7" s="373"/>
      <c r="B7" s="76" t="s">
        <v>93</v>
      </c>
      <c r="C7" s="63">
        <v>423.06099999999998</v>
      </c>
      <c r="D7" s="63">
        <v>292.87400000000002</v>
      </c>
      <c r="E7" s="78">
        <v>715.93499999999995</v>
      </c>
      <c r="F7" s="63">
        <v>1209</v>
      </c>
      <c r="G7" s="63">
        <v>119.7</v>
      </c>
      <c r="H7" s="63">
        <v>663.42</v>
      </c>
      <c r="I7" s="63">
        <v>120.68599999999999</v>
      </c>
      <c r="J7" s="63">
        <v>57.315000000000005</v>
      </c>
      <c r="K7" s="63">
        <v>1929.7350000000001</v>
      </c>
      <c r="L7" s="63">
        <v>104.32</v>
      </c>
      <c r="M7" s="63">
        <v>0</v>
      </c>
      <c r="N7" s="63">
        <v>104.32</v>
      </c>
      <c r="O7" s="63">
        <v>0.8</v>
      </c>
      <c r="P7" s="63">
        <v>2749.99</v>
      </c>
      <c r="Q7" s="71">
        <v>669.66</v>
      </c>
    </row>
    <row r="8" spans="1:18" ht="22.05" customHeight="1">
      <c r="A8" s="373"/>
      <c r="B8" s="76" t="s">
        <v>388</v>
      </c>
      <c r="C8" s="63">
        <v>53.808999999999997</v>
      </c>
      <c r="D8" s="63">
        <v>97.706000000000003</v>
      </c>
      <c r="E8" s="78">
        <v>151.51499999999999</v>
      </c>
      <c r="F8" s="63">
        <v>315</v>
      </c>
      <c r="G8" s="63">
        <v>0</v>
      </c>
      <c r="H8" s="63">
        <v>15.26</v>
      </c>
      <c r="I8" s="63">
        <v>4.1440000000000001</v>
      </c>
      <c r="J8" s="63">
        <v>28.524999999999999</v>
      </c>
      <c r="K8" s="63">
        <v>358.78499999999997</v>
      </c>
      <c r="L8" s="63">
        <v>10.5</v>
      </c>
      <c r="M8" s="63">
        <v>0</v>
      </c>
      <c r="N8" s="63">
        <v>10.5</v>
      </c>
      <c r="O8" s="63">
        <v>0</v>
      </c>
      <c r="P8" s="63">
        <v>520.79999999999995</v>
      </c>
      <c r="Q8" s="71">
        <v>85.399999999999991</v>
      </c>
    </row>
    <row r="9" spans="1:18" ht="22.05" customHeight="1">
      <c r="A9" s="373"/>
      <c r="B9" s="76" t="s">
        <v>389</v>
      </c>
      <c r="C9" s="63">
        <v>91.660000000000011</v>
      </c>
      <c r="D9" s="63">
        <v>128.11600000000001</v>
      </c>
      <c r="E9" s="78">
        <v>219.77600000000001</v>
      </c>
      <c r="F9" s="63">
        <v>261.60000000000002</v>
      </c>
      <c r="G9" s="63">
        <v>0</v>
      </c>
      <c r="H9" s="63">
        <v>167.93600000000001</v>
      </c>
      <c r="I9" s="63">
        <v>51.160000000000004</v>
      </c>
      <c r="J9" s="63">
        <v>67.600000000000009</v>
      </c>
      <c r="K9" s="63">
        <v>497.13599999999997</v>
      </c>
      <c r="L9" s="63">
        <v>72.400000000000006</v>
      </c>
      <c r="M9" s="63">
        <v>0</v>
      </c>
      <c r="N9" s="63">
        <v>72.400000000000006</v>
      </c>
      <c r="O9" s="63">
        <v>0</v>
      </c>
      <c r="P9" s="63">
        <v>789.31200000000001</v>
      </c>
      <c r="Q9" s="71">
        <v>86.76</v>
      </c>
    </row>
    <row r="10" spans="1:18" ht="22.05" customHeight="1">
      <c r="A10" s="373"/>
      <c r="B10" s="76" t="s">
        <v>390</v>
      </c>
      <c r="C10" s="63">
        <v>623.88</v>
      </c>
      <c r="D10" s="63">
        <v>578.69600000000003</v>
      </c>
      <c r="E10" s="78">
        <v>1202.576</v>
      </c>
      <c r="F10" s="63">
        <v>2005.6</v>
      </c>
      <c r="G10" s="63">
        <v>119.7</v>
      </c>
      <c r="H10" s="63">
        <v>855.596</v>
      </c>
      <c r="I10" s="63">
        <v>175.99</v>
      </c>
      <c r="J10" s="63">
        <v>165.94</v>
      </c>
      <c r="K10" s="63">
        <v>3027.136</v>
      </c>
      <c r="L10" s="63">
        <v>195.51999999999998</v>
      </c>
      <c r="M10" s="63">
        <v>0</v>
      </c>
      <c r="N10" s="63">
        <v>195.51999999999998</v>
      </c>
      <c r="O10" s="63">
        <v>0.8</v>
      </c>
      <c r="P10" s="63">
        <v>4425.232</v>
      </c>
      <c r="Q10" s="71">
        <v>911.45999999999992</v>
      </c>
      <c r="R10" s="309">
        <f>SUM(Q6:Q9)</f>
        <v>911.45999999999992</v>
      </c>
    </row>
    <row r="11" spans="1:18" ht="22.05" customHeight="1">
      <c r="A11" s="372" t="s">
        <v>391</v>
      </c>
      <c r="B11" s="76" t="s">
        <v>97</v>
      </c>
      <c r="C11" s="77">
        <v>764.51</v>
      </c>
      <c r="D11" s="77">
        <v>328.85</v>
      </c>
      <c r="E11" s="78">
        <v>1093.3600000000001</v>
      </c>
      <c r="F11" s="77">
        <v>2030.59</v>
      </c>
      <c r="G11" s="77">
        <v>1011.68</v>
      </c>
      <c r="H11" s="77">
        <v>1997.78</v>
      </c>
      <c r="I11" s="77">
        <v>892.95999999999992</v>
      </c>
      <c r="J11" s="77">
        <v>154.13</v>
      </c>
      <c r="K11" s="77">
        <v>4182.5</v>
      </c>
      <c r="L11" s="77">
        <v>3.75</v>
      </c>
      <c r="M11" s="77">
        <v>0</v>
      </c>
      <c r="N11" s="77">
        <v>3.75</v>
      </c>
      <c r="O11" s="77">
        <v>1.73</v>
      </c>
      <c r="P11" s="77">
        <v>5279.61</v>
      </c>
      <c r="Q11" s="84">
        <v>3054.1600000000003</v>
      </c>
    </row>
    <row r="12" spans="1:18" ht="22.05" customHeight="1">
      <c r="A12" s="372"/>
      <c r="B12" s="76" t="s">
        <v>98</v>
      </c>
      <c r="C12" s="63">
        <v>2845.2540000000004</v>
      </c>
      <c r="D12" s="63">
        <v>1467.2139999999999</v>
      </c>
      <c r="E12" s="78">
        <v>4312.4680000000008</v>
      </c>
      <c r="F12" s="63">
        <v>22445.5</v>
      </c>
      <c r="G12" s="63">
        <v>5315.0320000000002</v>
      </c>
      <c r="H12" s="63">
        <v>2737.5010000000002</v>
      </c>
      <c r="I12" s="63">
        <v>566.98800000000006</v>
      </c>
      <c r="J12" s="63">
        <v>911.62200000000007</v>
      </c>
      <c r="K12" s="63">
        <v>26094.623</v>
      </c>
      <c r="L12" s="63">
        <v>441.6</v>
      </c>
      <c r="M12" s="63">
        <v>1103.2</v>
      </c>
      <c r="N12" s="63">
        <v>1544.8</v>
      </c>
      <c r="O12" s="63">
        <v>0</v>
      </c>
      <c r="P12" s="63">
        <v>31951.891000000003</v>
      </c>
      <c r="Q12" s="71">
        <v>8198.3170000000009</v>
      </c>
    </row>
    <row r="13" spans="1:18" ht="22.05" customHeight="1">
      <c r="A13" s="372"/>
      <c r="B13" s="76" t="s">
        <v>99</v>
      </c>
      <c r="C13" s="63">
        <v>255</v>
      </c>
      <c r="D13" s="63">
        <v>180.34199999999998</v>
      </c>
      <c r="E13" s="78">
        <v>435.34199999999998</v>
      </c>
      <c r="F13" s="63">
        <v>1462.6000000000001</v>
      </c>
      <c r="G13" s="63">
        <v>180.10000000000002</v>
      </c>
      <c r="H13" s="63">
        <v>552.62700000000007</v>
      </c>
      <c r="I13" s="63">
        <v>323.61100000000005</v>
      </c>
      <c r="J13" s="63">
        <v>134.322</v>
      </c>
      <c r="K13" s="63">
        <v>2149.549</v>
      </c>
      <c r="L13" s="63">
        <v>43.400000000000006</v>
      </c>
      <c r="M13" s="63">
        <v>0</v>
      </c>
      <c r="N13" s="63">
        <v>43.400000000000006</v>
      </c>
      <c r="O13" s="63">
        <v>0</v>
      </c>
      <c r="P13" s="63">
        <v>2628.2910000000002</v>
      </c>
      <c r="Q13" s="71">
        <v>759.62699999999995</v>
      </c>
    </row>
    <row r="14" spans="1:18" ht="22.05" customHeight="1">
      <c r="A14" s="372"/>
      <c r="B14" s="76" t="s">
        <v>100</v>
      </c>
      <c r="C14" s="63">
        <v>84.9</v>
      </c>
      <c r="D14" s="63">
        <v>67.841999999999999</v>
      </c>
      <c r="E14" s="78">
        <v>152.74200000000002</v>
      </c>
      <c r="F14" s="63">
        <v>933.40000000000009</v>
      </c>
      <c r="G14" s="63">
        <v>180.10000000000002</v>
      </c>
      <c r="H14" s="63">
        <v>156.81600000000003</v>
      </c>
      <c r="I14" s="63">
        <v>40.300000000000004</v>
      </c>
      <c r="J14" s="63">
        <v>10.122</v>
      </c>
      <c r="K14" s="63">
        <v>1100.338</v>
      </c>
      <c r="L14" s="63">
        <v>5.6000000000000005</v>
      </c>
      <c r="M14" s="63">
        <v>0</v>
      </c>
      <c r="N14" s="63">
        <v>5.6000000000000005</v>
      </c>
      <c r="O14" s="63">
        <v>0</v>
      </c>
      <c r="P14" s="63">
        <v>1258.68</v>
      </c>
      <c r="Q14" s="71">
        <v>293.40000000000003</v>
      </c>
    </row>
    <row r="15" spans="1:18" ht="22.05" customHeight="1">
      <c r="A15" s="372"/>
      <c r="B15" s="76" t="s">
        <v>392</v>
      </c>
      <c r="C15" s="63">
        <v>546.90600000000006</v>
      </c>
      <c r="D15" s="63">
        <v>187.25</v>
      </c>
      <c r="E15" s="78">
        <v>734.15600000000006</v>
      </c>
      <c r="F15" s="63">
        <v>2462.4</v>
      </c>
      <c r="G15" s="63">
        <v>559.202</v>
      </c>
      <c r="H15" s="63">
        <v>181.71300000000002</v>
      </c>
      <c r="I15" s="63">
        <v>80.495000000000005</v>
      </c>
      <c r="J15" s="63">
        <v>196.36800000000002</v>
      </c>
      <c r="K15" s="63">
        <v>2840.4810000000002</v>
      </c>
      <c r="L15" s="63">
        <v>92</v>
      </c>
      <c r="M15" s="63">
        <v>275.8</v>
      </c>
      <c r="N15" s="63">
        <v>367.8</v>
      </c>
      <c r="O15" s="63">
        <v>7.8</v>
      </c>
      <c r="P15" s="63">
        <v>3942.4369999999999</v>
      </c>
      <c r="Q15" s="71">
        <v>1049.4010000000001</v>
      </c>
    </row>
    <row r="16" spans="1:18" ht="22.05" customHeight="1">
      <c r="A16" s="372"/>
      <c r="B16" s="76" t="s">
        <v>103</v>
      </c>
      <c r="C16" s="63">
        <v>699.50400000000002</v>
      </c>
      <c r="D16" s="63">
        <v>628.19200000000001</v>
      </c>
      <c r="E16" s="78">
        <v>1327.6959999999999</v>
      </c>
      <c r="F16" s="63">
        <v>8173.42</v>
      </c>
      <c r="G16" s="63">
        <v>1957.2930000000001</v>
      </c>
      <c r="H16" s="63">
        <v>1711.2649999999999</v>
      </c>
      <c r="I16" s="63">
        <v>118.137</v>
      </c>
      <c r="J16" s="63">
        <v>248.18600000000001</v>
      </c>
      <c r="K16" s="63">
        <v>10132.870999999999</v>
      </c>
      <c r="L16" s="63">
        <v>155.80000000000001</v>
      </c>
      <c r="M16" s="63">
        <v>23.268000000000001</v>
      </c>
      <c r="N16" s="63">
        <v>179.06800000000001</v>
      </c>
      <c r="O16" s="63">
        <v>56</v>
      </c>
      <c r="P16" s="63">
        <v>11639.634999999998</v>
      </c>
      <c r="Q16" s="71">
        <v>3424.5429999999997</v>
      </c>
    </row>
    <row r="17" spans="1:18" ht="22.05" customHeight="1">
      <c r="A17" s="372"/>
      <c r="B17" s="76" t="s">
        <v>393</v>
      </c>
      <c r="C17" s="305">
        <v>659.24599999999998</v>
      </c>
      <c r="D17" s="305">
        <v>508</v>
      </c>
      <c r="E17" s="307">
        <v>1167</v>
      </c>
      <c r="F17" s="305">
        <v>6761.12</v>
      </c>
      <c r="G17" s="305">
        <v>2176.7489999999998</v>
      </c>
      <c r="H17" s="305">
        <v>929.18399999999997</v>
      </c>
      <c r="I17" s="305">
        <v>139.74699999999999</v>
      </c>
      <c r="J17" s="305">
        <v>212.99</v>
      </c>
      <c r="K17" s="305">
        <v>7903.2939999999999</v>
      </c>
      <c r="L17" s="305">
        <v>216.6</v>
      </c>
      <c r="M17" s="305">
        <v>9.9719999999999995</v>
      </c>
      <c r="N17" s="305">
        <v>226.572</v>
      </c>
      <c r="O17" s="305">
        <v>206.6</v>
      </c>
      <c r="P17" s="305">
        <v>9297</v>
      </c>
      <c r="Q17" s="306">
        <v>3984.7959999999998</v>
      </c>
    </row>
    <row r="18" spans="1:18" ht="22.05" customHeight="1">
      <c r="A18" s="372"/>
      <c r="B18" s="76" t="s">
        <v>390</v>
      </c>
      <c r="C18" s="305">
        <f t="shared" ref="C18:Q18" si="0">SUM(C11:C17)</f>
        <v>5855.3200000000006</v>
      </c>
      <c r="D18" s="305">
        <f t="shared" si="0"/>
        <v>3367.69</v>
      </c>
      <c r="E18" s="305">
        <f t="shared" si="0"/>
        <v>9222.764000000001</v>
      </c>
      <c r="F18" s="305">
        <f t="shared" si="0"/>
        <v>44269.030000000006</v>
      </c>
      <c r="G18" s="305">
        <f t="shared" si="0"/>
        <v>11380.156000000001</v>
      </c>
      <c r="H18" s="305">
        <f t="shared" si="0"/>
        <v>8266.8859999999986</v>
      </c>
      <c r="I18" s="305">
        <f t="shared" si="0"/>
        <v>2162.2379999999998</v>
      </c>
      <c r="J18" s="305">
        <f t="shared" si="0"/>
        <v>1867.74</v>
      </c>
      <c r="K18" s="305">
        <f t="shared" si="0"/>
        <v>54403.656000000003</v>
      </c>
      <c r="L18" s="305">
        <f t="shared" si="0"/>
        <v>958.75000000000011</v>
      </c>
      <c r="M18" s="305">
        <f t="shared" si="0"/>
        <v>1412.24</v>
      </c>
      <c r="N18" s="305">
        <f t="shared" si="0"/>
        <v>2370.9900000000002</v>
      </c>
      <c r="O18" s="305">
        <f t="shared" si="0"/>
        <v>272.13</v>
      </c>
      <c r="P18" s="305">
        <f>SUM(P11:P17)</f>
        <v>65997.543999999994</v>
      </c>
      <c r="Q18" s="305">
        <f t="shared" si="0"/>
        <v>20764.243999999999</v>
      </c>
      <c r="R18" s="309">
        <f>SUM(Q11:Q17)</f>
        <v>20764.243999999999</v>
      </c>
    </row>
    <row r="19" spans="1:18" ht="22.05" customHeight="1">
      <c r="A19" s="372" t="s">
        <v>106</v>
      </c>
      <c r="B19" s="473"/>
      <c r="C19" s="305">
        <v>0</v>
      </c>
      <c r="D19" s="305">
        <v>1</v>
      </c>
      <c r="E19" s="307">
        <v>1</v>
      </c>
      <c r="F19" s="305">
        <v>0</v>
      </c>
      <c r="G19" s="305">
        <v>0</v>
      </c>
      <c r="H19" s="305">
        <v>0</v>
      </c>
      <c r="I19" s="305">
        <v>0</v>
      </c>
      <c r="J19" s="305">
        <v>0</v>
      </c>
      <c r="K19" s="305">
        <v>0</v>
      </c>
      <c r="L19" s="305">
        <v>0</v>
      </c>
      <c r="M19" s="305">
        <v>0</v>
      </c>
      <c r="N19" s="305">
        <v>0</v>
      </c>
      <c r="O19" s="305">
        <v>0</v>
      </c>
      <c r="P19" s="305">
        <v>1</v>
      </c>
      <c r="Q19" s="306">
        <v>0</v>
      </c>
    </row>
    <row r="20" spans="1:18" ht="22.05" customHeight="1">
      <c r="A20" s="373" t="s">
        <v>394</v>
      </c>
      <c r="B20" s="375"/>
      <c r="C20" s="63">
        <v>120.88000000000001</v>
      </c>
      <c r="D20" s="63">
        <v>115.94</v>
      </c>
      <c r="E20" s="78">
        <v>236.82</v>
      </c>
      <c r="F20" s="63">
        <v>541</v>
      </c>
      <c r="G20" s="63">
        <v>39.234000000000002</v>
      </c>
      <c r="H20" s="63">
        <v>294.988</v>
      </c>
      <c r="I20" s="63">
        <v>245.352</v>
      </c>
      <c r="J20" s="63">
        <v>27.13</v>
      </c>
      <c r="K20" s="63">
        <v>863.11800000000005</v>
      </c>
      <c r="L20" s="63">
        <v>17.600000000000001</v>
      </c>
      <c r="M20" s="63">
        <v>0</v>
      </c>
      <c r="N20" s="63">
        <v>17.600000000000001</v>
      </c>
      <c r="O20" s="63">
        <v>2.6</v>
      </c>
      <c r="P20" s="63">
        <v>1117.538</v>
      </c>
      <c r="Q20" s="71">
        <v>497.87600000000003</v>
      </c>
      <c r="R20" s="308">
        <f>SUM(Q19:Q20)</f>
        <v>497.87600000000003</v>
      </c>
    </row>
    <row r="21" spans="1:18" ht="22.05" customHeight="1">
      <c r="A21" s="363" t="s">
        <v>428</v>
      </c>
      <c r="B21" s="364"/>
      <c r="C21" s="67">
        <v>6600.0800000000008</v>
      </c>
      <c r="D21" s="67">
        <v>4063.48</v>
      </c>
      <c r="E21" s="81">
        <v>10663.560000000001</v>
      </c>
      <c r="F21" s="67">
        <v>46815.630000000005</v>
      </c>
      <c r="G21" s="67">
        <v>11539.090000000002</v>
      </c>
      <c r="H21" s="67">
        <v>9417.4699999999975</v>
      </c>
      <c r="I21" s="67">
        <v>2583.5799999999995</v>
      </c>
      <c r="J21" s="67">
        <v>2060.81</v>
      </c>
      <c r="K21" s="67">
        <v>58293.91</v>
      </c>
      <c r="L21" s="67">
        <v>1171.8699999999999</v>
      </c>
      <c r="M21" s="67">
        <v>1412.24</v>
      </c>
      <c r="N21" s="67">
        <v>2584.11</v>
      </c>
      <c r="O21" s="67">
        <v>275.53000000000003</v>
      </c>
      <c r="P21" s="67">
        <v>71541.579999999987</v>
      </c>
      <c r="Q21" s="72">
        <v>22173.579999999998</v>
      </c>
      <c r="R21" s="308">
        <f>Q20+Q19+Q18+Q10</f>
        <v>22173.579999999998</v>
      </c>
    </row>
  </sheetData>
  <mergeCells count="25">
    <mergeCell ref="P4:P5"/>
    <mergeCell ref="Q4:Q5"/>
    <mergeCell ref="N4:O4"/>
    <mergeCell ref="A19:B19"/>
    <mergeCell ref="A20:B20"/>
    <mergeCell ref="C4:C5"/>
    <mergeCell ref="D4:D5"/>
    <mergeCell ref="E4:E5"/>
    <mergeCell ref="F4:F5"/>
    <mergeCell ref="H4:H5"/>
    <mergeCell ref="J4:J5"/>
    <mergeCell ref="L4:L5"/>
    <mergeCell ref="M4:M5"/>
    <mergeCell ref="A21:B21"/>
    <mergeCell ref="A4:A5"/>
    <mergeCell ref="A6:A10"/>
    <mergeCell ref="A11:A18"/>
    <mergeCell ref="B4:B5"/>
    <mergeCell ref="A1:Q1"/>
    <mergeCell ref="P2:Q2"/>
    <mergeCell ref="A3:B3"/>
    <mergeCell ref="C3:E3"/>
    <mergeCell ref="F3:K3"/>
    <mergeCell ref="L3:O3"/>
    <mergeCell ref="P3:Q3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8"/>
  <sheetViews>
    <sheetView workbookViewId="0">
      <selection activeCell="M5" sqref="M5"/>
    </sheetView>
  </sheetViews>
  <sheetFormatPr defaultColWidth="9" defaultRowHeight="14.4"/>
  <cols>
    <col min="1" max="1" width="12" customWidth="1"/>
    <col min="2" max="2" width="10.88671875" customWidth="1"/>
    <col min="3" max="3" width="12.6640625" customWidth="1"/>
    <col min="4" max="11" width="11.33203125" customWidth="1"/>
  </cols>
  <sheetData>
    <row r="1" spans="1:11" ht="34.799999999999997" customHeight="1">
      <c r="A1" s="475" t="s">
        <v>429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</row>
    <row r="2" spans="1:11" ht="28.2" customHeight="1">
      <c r="A2" s="39" t="s">
        <v>430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42" customHeight="1">
      <c r="A3" s="356" t="s">
        <v>431</v>
      </c>
      <c r="B3" s="358" t="s">
        <v>432</v>
      </c>
      <c r="C3" s="358" t="s">
        <v>433</v>
      </c>
      <c r="D3" s="354" t="s">
        <v>434</v>
      </c>
      <c r="E3" s="354"/>
      <c r="F3" s="354"/>
      <c r="G3" s="354"/>
      <c r="H3" s="354" t="s">
        <v>435</v>
      </c>
      <c r="I3" s="354"/>
      <c r="J3" s="354"/>
      <c r="K3" s="367"/>
    </row>
    <row r="4" spans="1:11" ht="42" customHeight="1">
      <c r="A4" s="377"/>
      <c r="B4" s="365"/>
      <c r="C4" s="365"/>
      <c r="D4" s="59" t="s">
        <v>436</v>
      </c>
      <c r="E4" s="59" t="s">
        <v>61</v>
      </c>
      <c r="F4" s="59" t="s">
        <v>437</v>
      </c>
      <c r="G4" s="59" t="s">
        <v>40</v>
      </c>
      <c r="H4" s="59" t="s">
        <v>438</v>
      </c>
      <c r="I4" s="59" t="s">
        <v>439</v>
      </c>
      <c r="J4" s="59" t="s">
        <v>440</v>
      </c>
      <c r="K4" s="70" t="s">
        <v>40</v>
      </c>
    </row>
    <row r="5" spans="1:11" ht="42" customHeight="1">
      <c r="A5" s="60" t="s">
        <v>12</v>
      </c>
      <c r="B5" s="61">
        <v>95.92</v>
      </c>
      <c r="C5" s="62">
        <v>347</v>
      </c>
      <c r="D5" s="63">
        <v>10631.93</v>
      </c>
      <c r="E5" s="63">
        <v>4024</v>
      </c>
      <c r="F5" s="63">
        <v>1927.7</v>
      </c>
      <c r="G5" s="63">
        <f>SUM(D5:F5)</f>
        <v>16583.63</v>
      </c>
      <c r="H5" s="63">
        <v>2788.68</v>
      </c>
      <c r="I5" s="63">
        <v>12015.59</v>
      </c>
      <c r="J5" s="63">
        <v>1779.36</v>
      </c>
      <c r="K5" s="71">
        <f>H5+I5+J5</f>
        <v>16583.63</v>
      </c>
    </row>
    <row r="6" spans="1:11" ht="42" customHeight="1">
      <c r="A6" s="60" t="s">
        <v>13</v>
      </c>
      <c r="B6" s="61">
        <v>25.79</v>
      </c>
      <c r="C6" s="62">
        <v>121</v>
      </c>
      <c r="D6" s="63">
        <v>2951.51</v>
      </c>
      <c r="E6" s="63">
        <v>1658.22</v>
      </c>
      <c r="F6" s="63">
        <v>106.94</v>
      </c>
      <c r="G6" s="63">
        <f>SUM(D6:F6)</f>
        <v>4716.67</v>
      </c>
      <c r="H6" s="63">
        <v>881.99</v>
      </c>
      <c r="I6" s="63">
        <v>3814.68</v>
      </c>
      <c r="J6" s="63">
        <v>20</v>
      </c>
      <c r="K6" s="71">
        <f>H6+I6+J6</f>
        <v>4716.67</v>
      </c>
    </row>
    <row r="7" spans="1:11" ht="42" customHeight="1">
      <c r="A7" s="64" t="s">
        <v>417</v>
      </c>
      <c r="B7" s="65">
        <v>63.78</v>
      </c>
      <c r="C7" s="66">
        <v>150</v>
      </c>
      <c r="D7" s="67">
        <v>9147.7099999999991</v>
      </c>
      <c r="E7" s="67">
        <v>2934</v>
      </c>
      <c r="F7" s="67">
        <v>505</v>
      </c>
      <c r="G7" s="67">
        <f>SUM(D7:F7)</f>
        <v>12586.71</v>
      </c>
      <c r="H7" s="67">
        <v>1123.04</v>
      </c>
      <c r="I7" s="67">
        <v>11003.68</v>
      </c>
      <c r="J7" s="67">
        <v>460</v>
      </c>
      <c r="K7" s="72">
        <f>H7+I7+J7</f>
        <v>12586.720000000001</v>
      </c>
    </row>
    <row r="8" spans="1:11" ht="15.6">
      <c r="A8" s="68"/>
      <c r="B8" s="68"/>
      <c r="C8" s="68"/>
      <c r="D8" s="68"/>
      <c r="E8" s="68"/>
      <c r="F8" s="68"/>
      <c r="G8" s="68"/>
    </row>
  </sheetData>
  <mergeCells count="6">
    <mergeCell ref="A1:K1"/>
    <mergeCell ref="D3:G3"/>
    <mergeCell ref="H3:K3"/>
    <mergeCell ref="A3:A4"/>
    <mergeCell ref="B3:B4"/>
    <mergeCell ref="C3:C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Q25"/>
  <sheetViews>
    <sheetView topLeftCell="A3" workbookViewId="0">
      <selection activeCell="R19" sqref="R19"/>
    </sheetView>
  </sheetViews>
  <sheetFormatPr defaultColWidth="9" defaultRowHeight="14.4"/>
  <cols>
    <col min="2" max="2" width="7" customWidth="1"/>
    <col min="3" max="3" width="6.88671875" customWidth="1"/>
    <col min="5" max="5" width="6.88671875" customWidth="1"/>
    <col min="6" max="6" width="7.109375" customWidth="1"/>
    <col min="7" max="7" width="7.88671875" customWidth="1"/>
    <col min="8" max="8" width="8.44140625" customWidth="1"/>
    <col min="9" max="9" width="7.44140625" customWidth="1"/>
    <col min="10" max="10" width="8" customWidth="1"/>
    <col min="11" max="12" width="7.109375" customWidth="1"/>
    <col min="13" max="13" width="7.44140625" customWidth="1"/>
    <col min="14" max="14" width="7.33203125" customWidth="1"/>
    <col min="15" max="15" width="7.44140625" customWidth="1"/>
    <col min="16" max="16" width="7.88671875" customWidth="1"/>
  </cols>
  <sheetData>
    <row r="1" spans="1:17" s="29" customFormat="1" ht="20.399999999999999">
      <c r="A1" s="476" t="s">
        <v>441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</row>
    <row r="2" spans="1:17" ht="16.8">
      <c r="A2" s="39" t="s">
        <v>442</v>
      </c>
      <c r="B2" s="39"/>
      <c r="C2" s="39"/>
      <c r="D2" s="39"/>
      <c r="E2" s="39"/>
      <c r="F2" s="39"/>
      <c r="G2" s="39"/>
      <c r="H2" s="39"/>
      <c r="I2" s="39"/>
      <c r="J2" s="39"/>
      <c r="K2" s="15"/>
      <c r="L2" s="15"/>
      <c r="M2" s="15"/>
      <c r="N2" s="15"/>
      <c r="O2" s="15"/>
      <c r="P2" s="467" t="s">
        <v>382</v>
      </c>
      <c r="Q2" s="467"/>
    </row>
    <row r="3" spans="1:17" ht="19.95" customHeight="1">
      <c r="A3" s="485" t="s">
        <v>211</v>
      </c>
      <c r="B3" s="477" t="s">
        <v>398</v>
      </c>
      <c r="C3" s="477"/>
      <c r="D3" s="477"/>
      <c r="E3" s="477"/>
      <c r="F3" s="477" t="s">
        <v>399</v>
      </c>
      <c r="G3" s="477"/>
      <c r="H3" s="477"/>
      <c r="I3" s="477"/>
      <c r="J3" s="477"/>
      <c r="K3" s="477"/>
      <c r="L3" s="477"/>
      <c r="M3" s="477"/>
      <c r="N3" s="478" t="s">
        <v>400</v>
      </c>
      <c r="O3" s="479"/>
      <c r="P3" s="480" t="s">
        <v>443</v>
      </c>
      <c r="Q3" s="481"/>
    </row>
    <row r="4" spans="1:17" ht="19.95" customHeight="1">
      <c r="A4" s="486"/>
      <c r="B4" s="491" t="s">
        <v>444</v>
      </c>
      <c r="C4" s="492"/>
      <c r="D4" s="484" t="s">
        <v>445</v>
      </c>
      <c r="E4" s="484"/>
      <c r="F4" s="491" t="s">
        <v>6</v>
      </c>
      <c r="G4" s="492"/>
      <c r="H4" s="491" t="s">
        <v>7</v>
      </c>
      <c r="I4" s="492"/>
      <c r="J4" s="491" t="s">
        <v>8</v>
      </c>
      <c r="K4" s="492"/>
      <c r="L4" s="484" t="s">
        <v>409</v>
      </c>
      <c r="M4" s="484"/>
      <c r="N4" s="487" t="s">
        <v>446</v>
      </c>
      <c r="O4" s="489" t="s">
        <v>447</v>
      </c>
      <c r="P4" s="487" t="s">
        <v>446</v>
      </c>
      <c r="Q4" s="482" t="s">
        <v>447</v>
      </c>
    </row>
    <row r="5" spans="1:17" ht="30" customHeight="1">
      <c r="A5" s="486"/>
      <c r="B5" s="32" t="s">
        <v>446</v>
      </c>
      <c r="C5" s="31" t="s">
        <v>447</v>
      </c>
      <c r="D5" s="32" t="s">
        <v>446</v>
      </c>
      <c r="E5" s="31" t="s">
        <v>447</v>
      </c>
      <c r="F5" s="32" t="s">
        <v>446</v>
      </c>
      <c r="G5" s="31" t="s">
        <v>447</v>
      </c>
      <c r="H5" s="32" t="s">
        <v>446</v>
      </c>
      <c r="I5" s="31" t="s">
        <v>447</v>
      </c>
      <c r="J5" s="32" t="s">
        <v>446</v>
      </c>
      <c r="K5" s="31" t="s">
        <v>447</v>
      </c>
      <c r="L5" s="32" t="s">
        <v>446</v>
      </c>
      <c r="M5" s="31" t="s">
        <v>447</v>
      </c>
      <c r="N5" s="488"/>
      <c r="O5" s="490"/>
      <c r="P5" s="488"/>
      <c r="Q5" s="483"/>
    </row>
    <row r="6" spans="1:17" ht="19.95" customHeight="1">
      <c r="A6" s="40" t="s">
        <v>12</v>
      </c>
      <c r="B6" s="41">
        <v>36.499078728073066</v>
      </c>
      <c r="C6" s="42">
        <v>830</v>
      </c>
      <c r="D6" s="43">
        <v>100</v>
      </c>
      <c r="E6" s="41">
        <v>514.65</v>
      </c>
      <c r="F6" s="41">
        <v>82</v>
      </c>
      <c r="G6" s="41">
        <v>8637.06</v>
      </c>
      <c r="H6" s="41">
        <v>96</v>
      </c>
      <c r="I6" s="41">
        <v>580.79999999999995</v>
      </c>
      <c r="J6" s="41">
        <v>38.507986419668697</v>
      </c>
      <c r="K6" s="41">
        <v>338</v>
      </c>
      <c r="L6" s="41">
        <v>79.527852633295979</v>
      </c>
      <c r="M6" s="41">
        <v>9555.8599999999988</v>
      </c>
      <c r="N6" s="41">
        <v>100</v>
      </c>
      <c r="O6" s="41">
        <v>1779.36</v>
      </c>
      <c r="P6" s="49">
        <v>76.46015980819638</v>
      </c>
      <c r="Q6" s="53">
        <v>12679.869999999999</v>
      </c>
    </row>
    <row r="7" spans="1:17" ht="19.95" customHeight="1">
      <c r="A7" s="40" t="s">
        <v>13</v>
      </c>
      <c r="B7" s="41">
        <v>34.515947031296676</v>
      </c>
      <c r="C7" s="42">
        <v>208</v>
      </c>
      <c r="D7" s="43">
        <v>100</v>
      </c>
      <c r="E7" s="41">
        <v>279.37</v>
      </c>
      <c r="F7" s="41">
        <v>79</v>
      </c>
      <c r="G7" s="41">
        <v>2587.2816000000003</v>
      </c>
      <c r="H7" s="41">
        <v>97</v>
      </c>
      <c r="I7" s="41">
        <v>333.15619999999996</v>
      </c>
      <c r="J7" s="41">
        <v>31.093893363237839</v>
      </c>
      <c r="K7" s="41">
        <v>61</v>
      </c>
      <c r="L7" s="41">
        <v>78.15695680895908</v>
      </c>
      <c r="M7" s="41">
        <v>2981.4378000000002</v>
      </c>
      <c r="N7" s="41">
        <v>100</v>
      </c>
      <c r="O7" s="41">
        <v>20</v>
      </c>
      <c r="P7" s="49">
        <v>73.967604263177194</v>
      </c>
      <c r="Q7" s="53">
        <v>3488.8078</v>
      </c>
    </row>
    <row r="8" spans="1:17" ht="19.95" customHeight="1">
      <c r="A8" s="40" t="s">
        <v>14</v>
      </c>
      <c r="B8" s="41">
        <v>36.201298701298704</v>
      </c>
      <c r="C8" s="42">
        <v>223</v>
      </c>
      <c r="D8" s="44">
        <v>100</v>
      </c>
      <c r="E8" s="41">
        <v>226</v>
      </c>
      <c r="F8" s="41">
        <v>85</v>
      </c>
      <c r="G8" s="41">
        <v>1632</v>
      </c>
      <c r="H8" s="41">
        <v>95</v>
      </c>
      <c r="I8" s="41">
        <v>1892.856</v>
      </c>
      <c r="J8" s="41">
        <v>39.473684210526315</v>
      </c>
      <c r="K8" s="41">
        <v>60</v>
      </c>
      <c r="L8" s="41">
        <v>88.199622091878908</v>
      </c>
      <c r="M8" s="41">
        <v>3584.8559999999998</v>
      </c>
      <c r="N8" s="41">
        <v>100</v>
      </c>
      <c r="O8" s="41">
        <v>0</v>
      </c>
      <c r="P8" s="49">
        <v>82.214866869935278</v>
      </c>
      <c r="Q8" s="53">
        <v>4033.8559999999998</v>
      </c>
    </row>
    <row r="9" spans="1:17" ht="19.95" customHeight="1">
      <c r="A9" s="40" t="s">
        <v>414</v>
      </c>
      <c r="B9" s="41">
        <v>35.091869726362276</v>
      </c>
      <c r="C9" s="42">
        <v>89</v>
      </c>
      <c r="D9" s="44">
        <v>100</v>
      </c>
      <c r="E9" s="41">
        <v>240.13</v>
      </c>
      <c r="F9" s="41">
        <v>76</v>
      </c>
      <c r="G9" s="41">
        <v>3824.32</v>
      </c>
      <c r="H9" s="41">
        <v>95</v>
      </c>
      <c r="I9" s="41">
        <v>1329.259</v>
      </c>
      <c r="J9" s="41">
        <v>35.058430717863104</v>
      </c>
      <c r="K9" s="41">
        <v>21</v>
      </c>
      <c r="L9" s="41">
        <v>79.717814491181798</v>
      </c>
      <c r="M9" s="41">
        <v>5174.5789999999997</v>
      </c>
      <c r="N9" s="41">
        <v>100</v>
      </c>
      <c r="O9" s="41">
        <v>113.24000000000001</v>
      </c>
      <c r="P9" s="49">
        <v>79.133022734220788</v>
      </c>
      <c r="Q9" s="53">
        <v>5616.9489999999996</v>
      </c>
    </row>
    <row r="10" spans="1:17" ht="19.95" customHeight="1">
      <c r="A10" s="40" t="s">
        <v>415</v>
      </c>
      <c r="B10" s="41">
        <v>35.735094193047196</v>
      </c>
      <c r="C10" s="42">
        <v>92</v>
      </c>
      <c r="D10" s="44">
        <v>100</v>
      </c>
      <c r="E10" s="41">
        <v>273.49</v>
      </c>
      <c r="F10" s="41">
        <v>81</v>
      </c>
      <c r="G10" s="41">
        <v>2847.15</v>
      </c>
      <c r="H10" s="41">
        <v>94</v>
      </c>
      <c r="I10" s="41">
        <v>312.18340000000001</v>
      </c>
      <c r="J10" s="41">
        <v>37.001797230151176</v>
      </c>
      <c r="K10" s="41">
        <v>35</v>
      </c>
      <c r="L10" s="41">
        <v>81.039485501179684</v>
      </c>
      <c r="M10" s="41">
        <v>3194.3334</v>
      </c>
      <c r="N10" s="41">
        <v>100</v>
      </c>
      <c r="O10" s="41">
        <v>180</v>
      </c>
      <c r="P10" s="49">
        <v>80.385339085240417</v>
      </c>
      <c r="Q10" s="53">
        <v>3739.8234000000002</v>
      </c>
    </row>
    <row r="11" spans="1:17" ht="19.95" customHeight="1">
      <c r="A11" s="40" t="s">
        <v>416</v>
      </c>
      <c r="B11" s="41">
        <v>36.744186046511629</v>
      </c>
      <c r="C11" s="42">
        <v>158</v>
      </c>
      <c r="D11" s="44">
        <v>100</v>
      </c>
      <c r="E11" s="41">
        <v>691.24</v>
      </c>
      <c r="F11" s="41">
        <v>83</v>
      </c>
      <c r="G11" s="41">
        <v>7613.5899999999992</v>
      </c>
      <c r="H11" s="41">
        <v>97</v>
      </c>
      <c r="I11" s="41">
        <v>1267.9355</v>
      </c>
      <c r="J11" s="41">
        <v>33.279100724744858</v>
      </c>
      <c r="K11" s="41">
        <v>45</v>
      </c>
      <c r="L11" s="41">
        <v>84.090573385572057</v>
      </c>
      <c r="M11" s="41">
        <v>8926.5254999999997</v>
      </c>
      <c r="N11" s="41">
        <v>100</v>
      </c>
      <c r="O11" s="41">
        <v>58</v>
      </c>
      <c r="P11" s="49">
        <v>83.731741251340011</v>
      </c>
      <c r="Q11" s="53">
        <v>9833.7654999999995</v>
      </c>
    </row>
    <row r="12" spans="1:17" ht="19.95" customHeight="1">
      <c r="A12" s="40" t="s">
        <v>417</v>
      </c>
      <c r="B12" s="41">
        <v>31.213191990577151</v>
      </c>
      <c r="C12" s="42">
        <v>265</v>
      </c>
      <c r="D12" s="44">
        <v>100</v>
      </c>
      <c r="E12" s="41">
        <v>678.42</v>
      </c>
      <c r="F12" s="41">
        <v>80</v>
      </c>
      <c r="G12" s="41">
        <v>7467.2000000000007</v>
      </c>
      <c r="H12" s="41">
        <v>96</v>
      </c>
      <c r="I12" s="41">
        <v>1505.4336000000001</v>
      </c>
      <c r="J12" s="41">
        <v>37.541987749456631</v>
      </c>
      <c r="K12" s="41">
        <v>38</v>
      </c>
      <c r="L12" s="41">
        <v>81.889688441188085</v>
      </c>
      <c r="M12" s="41">
        <v>9010.633600000001</v>
      </c>
      <c r="N12" s="41">
        <v>100</v>
      </c>
      <c r="O12" s="41">
        <v>460</v>
      </c>
      <c r="P12" s="49">
        <v>82.735924875467759</v>
      </c>
      <c r="Q12" s="53">
        <v>10414.053600000001</v>
      </c>
    </row>
    <row r="13" spans="1:17" ht="19.95" customHeight="1">
      <c r="A13" s="40" t="s">
        <v>19</v>
      </c>
      <c r="B13" s="41">
        <v>24.338624338624339</v>
      </c>
      <c r="C13" s="42">
        <v>46</v>
      </c>
      <c r="D13" s="44">
        <v>100</v>
      </c>
      <c r="E13" s="41">
        <v>125</v>
      </c>
      <c r="F13" s="41">
        <v>90</v>
      </c>
      <c r="G13" s="41">
        <v>529.20000000000005</v>
      </c>
      <c r="H13" s="41">
        <v>95</v>
      </c>
      <c r="I13" s="41">
        <v>417.8005</v>
      </c>
      <c r="J13" s="41">
        <v>36.231884057971016</v>
      </c>
      <c r="K13" s="41">
        <v>50</v>
      </c>
      <c r="L13" s="41">
        <v>85.521448974515152</v>
      </c>
      <c r="M13" s="41">
        <v>997.0005000000001</v>
      </c>
      <c r="N13" s="41">
        <v>100</v>
      </c>
      <c r="O13" s="41">
        <v>201.66</v>
      </c>
      <c r="P13" s="49">
        <v>90.009167438834453</v>
      </c>
      <c r="Q13" s="53">
        <v>1369.6605000000002</v>
      </c>
    </row>
    <row r="14" spans="1:17" ht="19.95" customHeight="1">
      <c r="A14" s="40" t="s">
        <v>418</v>
      </c>
      <c r="B14" s="41">
        <v>34.203980099502488</v>
      </c>
      <c r="C14" s="42">
        <v>33</v>
      </c>
      <c r="D14" s="44">
        <v>100</v>
      </c>
      <c r="E14" s="41">
        <v>92</v>
      </c>
      <c r="F14" s="41">
        <v>91</v>
      </c>
      <c r="G14" s="41">
        <v>402.22</v>
      </c>
      <c r="H14" s="41">
        <v>94</v>
      </c>
      <c r="I14" s="41">
        <v>272.04540000000003</v>
      </c>
      <c r="J14" s="41">
        <v>36.304961678096006</v>
      </c>
      <c r="K14" s="41">
        <v>9</v>
      </c>
      <c r="L14" s="41">
        <v>90.355117693731813</v>
      </c>
      <c r="M14" s="41">
        <v>683.2654</v>
      </c>
      <c r="N14" s="41">
        <v>100</v>
      </c>
      <c r="O14" s="41">
        <v>15</v>
      </c>
      <c r="P14" s="49">
        <v>85.785407635878613</v>
      </c>
      <c r="Q14" s="53">
        <v>823.2654</v>
      </c>
    </row>
    <row r="15" spans="1:17" ht="19.95" customHeight="1">
      <c r="A15" s="40" t="s">
        <v>419</v>
      </c>
      <c r="B15" s="41">
        <v>37.704918032786885</v>
      </c>
      <c r="C15" s="42">
        <v>46</v>
      </c>
      <c r="D15" s="44">
        <v>100</v>
      </c>
      <c r="E15" s="41">
        <v>119.7</v>
      </c>
      <c r="F15" s="41">
        <v>92</v>
      </c>
      <c r="G15" s="41">
        <v>455.40000000000003</v>
      </c>
      <c r="H15" s="41">
        <v>96</v>
      </c>
      <c r="I15" s="41">
        <v>26.7744</v>
      </c>
      <c r="J15" s="41">
        <v>34.188034188034187</v>
      </c>
      <c r="K15" s="41">
        <v>4</v>
      </c>
      <c r="L15" s="41">
        <v>90.943414579397299</v>
      </c>
      <c r="M15" s="41">
        <v>486.17440000000005</v>
      </c>
      <c r="N15" s="41">
        <v>100</v>
      </c>
      <c r="O15" s="41">
        <v>13</v>
      </c>
      <c r="P15" s="49">
        <v>84.21035033057224</v>
      </c>
      <c r="Q15" s="53">
        <v>664.87440000000004</v>
      </c>
    </row>
    <row r="16" spans="1:17" ht="19.95" customHeight="1">
      <c r="A16" s="40" t="s">
        <v>22</v>
      </c>
      <c r="B16" s="41">
        <v>33.82333810329127</v>
      </c>
      <c r="C16" s="42">
        <v>26</v>
      </c>
      <c r="D16" s="44">
        <v>100</v>
      </c>
      <c r="E16" s="41">
        <v>139.58000000000001</v>
      </c>
      <c r="F16" s="41">
        <v>90</v>
      </c>
      <c r="G16" s="41">
        <v>405</v>
      </c>
      <c r="H16" s="41">
        <v>97</v>
      </c>
      <c r="I16" s="41">
        <v>21.146000000000001</v>
      </c>
      <c r="J16" s="41">
        <v>39.263803680981596</v>
      </c>
      <c r="K16" s="41">
        <v>16</v>
      </c>
      <c r="L16" s="41">
        <v>86.263974246415003</v>
      </c>
      <c r="M16" s="41">
        <v>442.14600000000002</v>
      </c>
      <c r="N16" s="41">
        <v>100</v>
      </c>
      <c r="O16" s="41">
        <v>15</v>
      </c>
      <c r="P16" s="49">
        <v>83.654755507791506</v>
      </c>
      <c r="Q16" s="53">
        <v>622.726</v>
      </c>
    </row>
    <row r="17" spans="1:17" ht="19.95" customHeight="1">
      <c r="A17" s="40" t="s">
        <v>420</v>
      </c>
      <c r="B17" s="41">
        <v>33.602443814095565</v>
      </c>
      <c r="C17" s="42">
        <v>77</v>
      </c>
      <c r="D17" s="44">
        <v>100</v>
      </c>
      <c r="E17" s="41">
        <v>520.29</v>
      </c>
      <c r="F17" s="41">
        <v>92</v>
      </c>
      <c r="G17" s="41">
        <v>601.68000000000006</v>
      </c>
      <c r="H17" s="41">
        <v>95</v>
      </c>
      <c r="I17" s="41">
        <v>398.84799999999996</v>
      </c>
      <c r="J17" s="41">
        <v>33.136094674556219</v>
      </c>
      <c r="K17" s="41">
        <v>56</v>
      </c>
      <c r="L17" s="41">
        <v>85.009172540310914</v>
      </c>
      <c r="M17" s="41">
        <v>1056.528</v>
      </c>
      <c r="N17" s="41">
        <v>100</v>
      </c>
      <c r="O17" s="41">
        <v>381</v>
      </c>
      <c r="P17" s="49">
        <v>103.13319817536745</v>
      </c>
      <c r="Q17" s="53">
        <v>2034.818</v>
      </c>
    </row>
    <row r="18" spans="1:17" ht="19.95" customHeight="1">
      <c r="A18" s="40" t="s">
        <v>24</v>
      </c>
      <c r="B18" s="41">
        <v>38.805970149253731</v>
      </c>
      <c r="C18" s="42">
        <v>78</v>
      </c>
      <c r="D18" s="44">
        <v>100</v>
      </c>
      <c r="E18" s="41">
        <v>153</v>
      </c>
      <c r="F18" s="41">
        <v>91</v>
      </c>
      <c r="G18" s="41">
        <v>205.66</v>
      </c>
      <c r="H18" s="41">
        <v>96</v>
      </c>
      <c r="I18" s="41">
        <v>594.24</v>
      </c>
      <c r="J18" s="41">
        <v>40.909090909090914</v>
      </c>
      <c r="K18" s="41">
        <v>9</v>
      </c>
      <c r="L18" s="50">
        <v>93.298731257208772</v>
      </c>
      <c r="M18" s="41">
        <v>808.9</v>
      </c>
      <c r="N18" s="41">
        <v>100</v>
      </c>
      <c r="O18" s="41">
        <v>98</v>
      </c>
      <c r="P18" s="49">
        <v>86.269901440485214</v>
      </c>
      <c r="Q18" s="53">
        <v>1137.9000000000001</v>
      </c>
    </row>
    <row r="19" spans="1:17" ht="19.95" customHeight="1">
      <c r="A19" s="40" t="s">
        <v>421</v>
      </c>
      <c r="B19" s="41">
        <v>31.884057971014489</v>
      </c>
      <c r="C19" s="42">
        <v>22</v>
      </c>
      <c r="D19" s="44">
        <v>100</v>
      </c>
      <c r="E19" s="41">
        <v>40</v>
      </c>
      <c r="F19" s="41">
        <v>92</v>
      </c>
      <c r="G19" s="41">
        <v>350.52000000000004</v>
      </c>
      <c r="H19" s="41">
        <v>94</v>
      </c>
      <c r="I19" s="41">
        <v>27.617199999999997</v>
      </c>
      <c r="J19" s="41">
        <v>39.761431411530815</v>
      </c>
      <c r="K19" s="41">
        <v>6</v>
      </c>
      <c r="L19" s="41">
        <v>90.285378522575044</v>
      </c>
      <c r="M19" s="41">
        <v>384.13720000000001</v>
      </c>
      <c r="N19" s="41">
        <v>100</v>
      </c>
      <c r="O19" s="41">
        <v>1.02</v>
      </c>
      <c r="P19" s="49">
        <v>83.549551569506733</v>
      </c>
      <c r="Q19" s="53">
        <v>447.15719999999999</v>
      </c>
    </row>
    <row r="20" spans="1:17" ht="19.95" customHeight="1">
      <c r="A20" s="40" t="s">
        <v>422</v>
      </c>
      <c r="B20" s="41">
        <v>34.327009936766032</v>
      </c>
      <c r="C20" s="42">
        <v>19</v>
      </c>
      <c r="D20" s="44">
        <v>100</v>
      </c>
      <c r="E20" s="41">
        <v>60</v>
      </c>
      <c r="F20" s="41">
        <v>93</v>
      </c>
      <c r="G20" s="41">
        <v>204.60000000000002</v>
      </c>
      <c r="H20" s="41">
        <v>96</v>
      </c>
      <c r="I20" s="41">
        <v>8.6208000000000009</v>
      </c>
      <c r="J20" s="41">
        <v>40</v>
      </c>
      <c r="K20" s="41">
        <v>5</v>
      </c>
      <c r="L20" s="41">
        <v>90.368063607752219</v>
      </c>
      <c r="M20" s="41">
        <v>218.22080000000003</v>
      </c>
      <c r="N20" s="41">
        <v>100</v>
      </c>
      <c r="O20" s="41">
        <v>8.3000000000000007</v>
      </c>
      <c r="P20" s="49">
        <v>83.674526880836993</v>
      </c>
      <c r="Q20" s="53">
        <v>305.52080000000007</v>
      </c>
    </row>
    <row r="21" spans="1:17" ht="19.95" customHeight="1">
      <c r="A21" s="40" t="s">
        <v>27</v>
      </c>
      <c r="B21" s="41">
        <v>42.307692307692307</v>
      </c>
      <c r="C21" s="42">
        <v>55</v>
      </c>
      <c r="D21" s="44">
        <v>100</v>
      </c>
      <c r="E21" s="41">
        <v>58</v>
      </c>
      <c r="F21" s="41">
        <v>90</v>
      </c>
      <c r="G21" s="41">
        <v>420.3</v>
      </c>
      <c r="H21" s="41">
        <v>94</v>
      </c>
      <c r="I21" s="41">
        <v>7.9899999999999993</v>
      </c>
      <c r="J21" s="41">
        <v>37.5</v>
      </c>
      <c r="K21" s="41">
        <v>3</v>
      </c>
      <c r="L21" s="41">
        <v>89.201654601861435</v>
      </c>
      <c r="M21" s="41">
        <v>431.29</v>
      </c>
      <c r="N21" s="41">
        <v>100</v>
      </c>
      <c r="O21" s="41">
        <v>0.8</v>
      </c>
      <c r="P21" s="49">
        <v>81.078387624572358</v>
      </c>
      <c r="Q21" s="53">
        <v>545.08999999999992</v>
      </c>
    </row>
    <row r="22" spans="1:17" ht="19.95" customHeight="1">
      <c r="A22" s="40" t="s">
        <v>423</v>
      </c>
      <c r="B22" s="41">
        <v>37.034543128408863</v>
      </c>
      <c r="C22" s="42">
        <v>55</v>
      </c>
      <c r="D22" s="43">
        <v>100</v>
      </c>
      <c r="E22" s="41">
        <v>102.85</v>
      </c>
      <c r="F22" s="41">
        <v>91</v>
      </c>
      <c r="G22" s="41">
        <v>100.63690000000001</v>
      </c>
      <c r="H22" s="41">
        <v>95</v>
      </c>
      <c r="I22" s="41">
        <v>5.0349999999999993</v>
      </c>
      <c r="J22" s="41">
        <v>46.948356807511736</v>
      </c>
      <c r="K22" s="41">
        <v>1</v>
      </c>
      <c r="L22" s="41">
        <v>90.384595831215051</v>
      </c>
      <c r="M22" s="41">
        <v>106.67190000000001</v>
      </c>
      <c r="N22" s="41">
        <v>100</v>
      </c>
      <c r="O22" s="41">
        <v>3.75</v>
      </c>
      <c r="P22" s="49">
        <v>71.897703213357275</v>
      </c>
      <c r="Q22" s="53">
        <v>268.27190000000002</v>
      </c>
    </row>
    <row r="23" spans="1:17" ht="19.95" customHeight="1">
      <c r="A23" s="45" t="s">
        <v>424</v>
      </c>
      <c r="B23" s="46">
        <v>35.181391740706182</v>
      </c>
      <c r="C23" s="46">
        <v>2322</v>
      </c>
      <c r="D23" s="47">
        <v>100</v>
      </c>
      <c r="E23" s="46">
        <v>4313.72</v>
      </c>
      <c r="F23" s="46">
        <v>81.775719989242916</v>
      </c>
      <c r="G23" s="46">
        <v>38283.818500000001</v>
      </c>
      <c r="H23" s="46">
        <v>95.585555356162573</v>
      </c>
      <c r="I23" s="46">
        <v>9001.7410000000018</v>
      </c>
      <c r="J23" s="46">
        <v>36.733129206477052</v>
      </c>
      <c r="K23" s="46">
        <v>757</v>
      </c>
      <c r="L23" s="51">
        <v>82.414371415470356</v>
      </c>
      <c r="M23" s="46">
        <v>48042.559500000003</v>
      </c>
      <c r="N23" s="46">
        <v>100</v>
      </c>
      <c r="O23" s="46">
        <v>3348.13</v>
      </c>
      <c r="P23" s="52">
        <v>81.108400263901643</v>
      </c>
      <c r="Q23" s="54">
        <v>58026.409499999994</v>
      </c>
    </row>
    <row r="24" spans="1:17" ht="18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7">
      <c r="C25">
        <f>C23/Q23</f>
        <v>4.0016261905710365E-2</v>
      </c>
      <c r="E25" s="304"/>
      <c r="M25">
        <f>M23/Q23</f>
        <v>0.82794299895463996</v>
      </c>
    </row>
  </sheetData>
  <mergeCells count="17">
    <mergeCell ref="Q4:Q5"/>
    <mergeCell ref="L4:M4"/>
    <mergeCell ref="A3:A5"/>
    <mergeCell ref="N4:N5"/>
    <mergeCell ref="O4:O5"/>
    <mergeCell ref="P4:P5"/>
    <mergeCell ref="B4:C4"/>
    <mergeCell ref="D4:E4"/>
    <mergeCell ref="F4:G4"/>
    <mergeCell ref="H4:I4"/>
    <mergeCell ref="J4:K4"/>
    <mergeCell ref="A1:Q1"/>
    <mergeCell ref="P2:Q2"/>
    <mergeCell ref="B3:E3"/>
    <mergeCell ref="F3:M3"/>
    <mergeCell ref="N3:O3"/>
    <mergeCell ref="P3:Q3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21"/>
  <sheetViews>
    <sheetView topLeftCell="A4" workbookViewId="0">
      <selection activeCell="T14" sqref="T14"/>
    </sheetView>
  </sheetViews>
  <sheetFormatPr defaultColWidth="9" defaultRowHeight="14.4"/>
  <cols>
    <col min="1" max="1" width="4.109375" customWidth="1"/>
    <col min="2" max="2" width="10.109375" customWidth="1"/>
    <col min="3" max="3" width="8.109375" customWidth="1"/>
    <col min="4" max="4" width="6.88671875" customWidth="1"/>
    <col min="5" max="5" width="7.44140625" customWidth="1"/>
    <col min="6" max="6" width="6.88671875" customWidth="1"/>
    <col min="7" max="7" width="8" customWidth="1"/>
    <col min="8" max="8" width="7.21875" customWidth="1"/>
    <col min="9" max="9" width="7.88671875" customWidth="1"/>
    <col min="10" max="10" width="7.21875" customWidth="1"/>
    <col min="11" max="11" width="7.33203125" customWidth="1"/>
    <col min="12" max="12" width="6.88671875" customWidth="1"/>
    <col min="13" max="14" width="7.33203125" customWidth="1"/>
    <col min="15" max="15" width="7.44140625" customWidth="1"/>
    <col min="16" max="16" width="6.88671875" customWidth="1"/>
    <col min="17" max="17" width="7.33203125" customWidth="1"/>
    <col min="18" max="18" width="7.109375" customWidth="1"/>
  </cols>
  <sheetData>
    <row r="1" spans="1:18" s="29" customFormat="1" ht="20.399999999999999">
      <c r="A1" s="476" t="s">
        <v>448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</row>
    <row r="2" spans="1:18" ht="19.05" customHeight="1">
      <c r="A2" s="493" t="s">
        <v>449</v>
      </c>
      <c r="B2" s="493"/>
      <c r="C2" s="30"/>
      <c r="D2" s="30"/>
      <c r="E2" s="30"/>
      <c r="F2" s="30"/>
      <c r="G2" s="30"/>
      <c r="H2" s="30"/>
      <c r="I2" s="30"/>
      <c r="J2" s="30"/>
      <c r="K2" s="36"/>
      <c r="L2" s="36"/>
      <c r="M2" s="30"/>
      <c r="N2" s="36"/>
      <c r="O2" s="36"/>
      <c r="P2" s="36"/>
      <c r="Q2" s="493" t="s">
        <v>382</v>
      </c>
      <c r="R2" s="493"/>
    </row>
    <row r="3" spans="1:18" ht="24" customHeight="1">
      <c r="A3" s="494" t="s">
        <v>358</v>
      </c>
      <c r="B3" s="480"/>
      <c r="C3" s="477" t="s">
        <v>398</v>
      </c>
      <c r="D3" s="477"/>
      <c r="E3" s="477"/>
      <c r="F3" s="477"/>
      <c r="G3" s="477" t="s">
        <v>399</v>
      </c>
      <c r="H3" s="477"/>
      <c r="I3" s="477"/>
      <c r="J3" s="477"/>
      <c r="K3" s="477"/>
      <c r="L3" s="477"/>
      <c r="M3" s="477"/>
      <c r="N3" s="477"/>
      <c r="O3" s="480" t="s">
        <v>400</v>
      </c>
      <c r="P3" s="480"/>
      <c r="Q3" s="480" t="s">
        <v>443</v>
      </c>
      <c r="R3" s="481"/>
    </row>
    <row r="4" spans="1:18" ht="24" customHeight="1">
      <c r="A4" s="499" t="s">
        <v>450</v>
      </c>
      <c r="B4" s="501" t="s">
        <v>385</v>
      </c>
      <c r="C4" s="495" t="s">
        <v>444</v>
      </c>
      <c r="D4" s="495"/>
      <c r="E4" s="484" t="s">
        <v>445</v>
      </c>
      <c r="F4" s="484"/>
      <c r="G4" s="495" t="s">
        <v>6</v>
      </c>
      <c r="H4" s="495"/>
      <c r="I4" s="495" t="s">
        <v>7</v>
      </c>
      <c r="J4" s="495"/>
      <c r="K4" s="495" t="s">
        <v>8</v>
      </c>
      <c r="L4" s="495"/>
      <c r="M4" s="484" t="s">
        <v>451</v>
      </c>
      <c r="N4" s="484"/>
      <c r="O4" s="502" t="s">
        <v>446</v>
      </c>
      <c r="P4" s="495" t="s">
        <v>447</v>
      </c>
      <c r="Q4" s="502" t="s">
        <v>446</v>
      </c>
      <c r="R4" s="503" t="s">
        <v>447</v>
      </c>
    </row>
    <row r="5" spans="1:18" ht="30" customHeight="1">
      <c r="A5" s="500"/>
      <c r="B5" s="501"/>
      <c r="C5" s="32" t="s">
        <v>446</v>
      </c>
      <c r="D5" s="31" t="s">
        <v>447</v>
      </c>
      <c r="E5" s="32" t="s">
        <v>446</v>
      </c>
      <c r="F5" s="31" t="s">
        <v>447</v>
      </c>
      <c r="G5" s="32" t="s">
        <v>446</v>
      </c>
      <c r="H5" s="31" t="s">
        <v>447</v>
      </c>
      <c r="I5" s="32" t="s">
        <v>446</v>
      </c>
      <c r="J5" s="31" t="s">
        <v>447</v>
      </c>
      <c r="K5" s="32" t="s">
        <v>446</v>
      </c>
      <c r="L5" s="31" t="s">
        <v>447</v>
      </c>
      <c r="M5" s="32" t="s">
        <v>446</v>
      </c>
      <c r="N5" s="31" t="s">
        <v>447</v>
      </c>
      <c r="O5" s="501"/>
      <c r="P5" s="495"/>
      <c r="Q5" s="501"/>
      <c r="R5" s="503"/>
    </row>
    <row r="6" spans="1:18" ht="22.05" customHeight="1">
      <c r="A6" s="447" t="s">
        <v>386</v>
      </c>
      <c r="B6" s="33" t="s">
        <v>387</v>
      </c>
      <c r="C6" s="34">
        <v>34.327009936766032</v>
      </c>
      <c r="D6" s="34">
        <v>19</v>
      </c>
      <c r="E6" s="34">
        <v>100</v>
      </c>
      <c r="F6" s="34">
        <v>60</v>
      </c>
      <c r="G6" s="34">
        <v>93</v>
      </c>
      <c r="H6" s="34">
        <v>204.60000000000002</v>
      </c>
      <c r="I6" s="34">
        <v>96.000000000000014</v>
      </c>
      <c r="J6" s="34">
        <v>8.6208000000000009</v>
      </c>
      <c r="K6" s="34">
        <v>37.31343283582089</v>
      </c>
      <c r="L6" s="34">
        <v>5</v>
      </c>
      <c r="M6" s="34">
        <v>90.368063607752205</v>
      </c>
      <c r="N6" s="34">
        <v>218.22080000000003</v>
      </c>
      <c r="O6" s="34">
        <v>100</v>
      </c>
      <c r="P6" s="34">
        <v>8.3000000000000007</v>
      </c>
      <c r="Q6" s="34">
        <v>83.67452688083695</v>
      </c>
      <c r="R6" s="37">
        <v>305.52080000000001</v>
      </c>
    </row>
    <row r="7" spans="1:18" ht="22.05" customHeight="1">
      <c r="A7" s="496"/>
      <c r="B7" s="33" t="s">
        <v>93</v>
      </c>
      <c r="C7" s="34">
        <v>42.499758524099299</v>
      </c>
      <c r="D7" s="34">
        <v>162.80000000000001</v>
      </c>
      <c r="E7" s="34">
        <v>100</v>
      </c>
      <c r="F7" s="34">
        <v>292.87400000000002</v>
      </c>
      <c r="G7" s="34">
        <v>90.829976092585397</v>
      </c>
      <c r="H7" s="34">
        <v>1097.98</v>
      </c>
      <c r="I7" s="34">
        <v>95.895661873323093</v>
      </c>
      <c r="J7" s="34">
        <v>636.19100000000003</v>
      </c>
      <c r="K7" s="34">
        <v>39.388442601710281</v>
      </c>
      <c r="L7" s="34">
        <v>22.8</v>
      </c>
      <c r="M7" s="34">
        <v>89.196985427195642</v>
      </c>
      <c r="N7" s="34">
        <v>1756.971</v>
      </c>
      <c r="O7" s="34">
        <v>100</v>
      </c>
      <c r="P7" s="34">
        <v>104.32</v>
      </c>
      <c r="Q7" s="34">
        <v>84.252659980654684</v>
      </c>
      <c r="R7" s="37">
        <v>2316.9650000000001</v>
      </c>
    </row>
    <row r="8" spans="1:18" ht="22.05" customHeight="1">
      <c r="A8" s="496"/>
      <c r="B8" s="33" t="s">
        <v>388</v>
      </c>
      <c r="C8" s="34">
        <v>33.82333810329127</v>
      </c>
      <c r="D8" s="34">
        <v>18.2</v>
      </c>
      <c r="E8" s="34">
        <v>100</v>
      </c>
      <c r="F8" s="34">
        <v>97.706000000000003</v>
      </c>
      <c r="G8" s="34">
        <v>89.920071047957379</v>
      </c>
      <c r="H8" s="34">
        <v>283.5</v>
      </c>
      <c r="I8" s="34">
        <v>97</v>
      </c>
      <c r="J8" s="34">
        <v>14.802199999999999</v>
      </c>
      <c r="K8" s="34">
        <v>39.263803680981596</v>
      </c>
      <c r="L8" s="34">
        <v>11.2</v>
      </c>
      <c r="M8" s="34">
        <v>86.196705331903701</v>
      </c>
      <c r="N8" s="34">
        <v>309.50220000000002</v>
      </c>
      <c r="O8" s="34">
        <v>100</v>
      </c>
      <c r="P8" s="34">
        <v>10.5</v>
      </c>
      <c r="Q8" s="34">
        <v>83.654755507791506</v>
      </c>
      <c r="R8" s="37">
        <v>435.90820000000002</v>
      </c>
    </row>
    <row r="9" spans="1:18" ht="22.05" customHeight="1">
      <c r="A9" s="496"/>
      <c r="B9" s="33" t="s">
        <v>389</v>
      </c>
      <c r="C9" s="34">
        <v>33.602443814095565</v>
      </c>
      <c r="D9" s="34">
        <v>30.8</v>
      </c>
      <c r="E9" s="34">
        <v>100</v>
      </c>
      <c r="F9" s="34">
        <v>208.11599999999999</v>
      </c>
      <c r="G9" s="34">
        <v>108.68497109826589</v>
      </c>
      <c r="H9" s="34">
        <v>240.67200000000003</v>
      </c>
      <c r="I9" s="34">
        <v>95</v>
      </c>
      <c r="J9" s="34">
        <v>159.53919999999999</v>
      </c>
      <c r="K9" s="34">
        <v>62.836624775583481</v>
      </c>
      <c r="L9" s="34">
        <v>22.400000000000002</v>
      </c>
      <c r="M9" s="34">
        <v>125.39498670717812</v>
      </c>
      <c r="N9" s="34">
        <v>422.61120000000005</v>
      </c>
      <c r="O9" s="34">
        <v>100</v>
      </c>
      <c r="P9" s="34">
        <v>152.4</v>
      </c>
      <c r="Q9" s="34">
        <v>103.13319817536745</v>
      </c>
      <c r="R9" s="37">
        <v>813.92719999999997</v>
      </c>
    </row>
    <row r="10" spans="1:18" ht="22.05" customHeight="1">
      <c r="A10" s="496"/>
      <c r="B10" s="33" t="s">
        <v>390</v>
      </c>
      <c r="C10" s="34">
        <v>39.528670274713981</v>
      </c>
      <c r="D10" s="34">
        <v>230.8</v>
      </c>
      <c r="E10" s="34">
        <v>100</v>
      </c>
      <c r="F10" s="34">
        <v>658.69600000000003</v>
      </c>
      <c r="G10" s="34">
        <v>92.93846506067004</v>
      </c>
      <c r="H10" s="34">
        <v>1826.752</v>
      </c>
      <c r="I10" s="34">
        <v>95.740653298986899</v>
      </c>
      <c r="J10" s="34">
        <v>819.15319999999997</v>
      </c>
      <c r="K10" s="34">
        <v>45.327703051868475</v>
      </c>
      <c r="L10" s="34">
        <v>61.400000000000006</v>
      </c>
      <c r="M10" s="34">
        <v>93.119854822321756</v>
      </c>
      <c r="N10" s="34">
        <v>2707.3051999999998</v>
      </c>
      <c r="O10" s="34">
        <v>100</v>
      </c>
      <c r="P10" s="34">
        <v>275.52</v>
      </c>
      <c r="Q10" s="34">
        <v>87.501580637361783</v>
      </c>
      <c r="R10" s="37">
        <v>3872.3211999999999</v>
      </c>
    </row>
    <row r="11" spans="1:18" ht="22.05" customHeight="1">
      <c r="A11" s="447" t="s">
        <v>391</v>
      </c>
      <c r="B11" s="33" t="s">
        <v>97</v>
      </c>
      <c r="C11" s="34">
        <v>30.319224351354006</v>
      </c>
      <c r="D11" s="34">
        <v>278</v>
      </c>
      <c r="E11" s="34">
        <v>100</v>
      </c>
      <c r="F11" s="34">
        <v>328.85</v>
      </c>
      <c r="G11" s="34">
        <v>85.326772021924668</v>
      </c>
      <c r="H11" s="34">
        <v>1732.6369</v>
      </c>
      <c r="I11" s="34">
        <v>95</v>
      </c>
      <c r="J11" s="34">
        <v>1897.8910000000001</v>
      </c>
      <c r="K11" s="34">
        <v>38.975145358124088</v>
      </c>
      <c r="L11" s="34">
        <v>61</v>
      </c>
      <c r="M11" s="34">
        <v>88.261276748356238</v>
      </c>
      <c r="N11" s="34">
        <v>3691.5279</v>
      </c>
      <c r="O11" s="34">
        <v>100</v>
      </c>
      <c r="P11" s="34">
        <v>3.75</v>
      </c>
      <c r="Q11" s="34">
        <v>81.479540758445523</v>
      </c>
      <c r="R11" s="37">
        <v>4302.1278999999995</v>
      </c>
    </row>
    <row r="12" spans="1:18" ht="22.05" customHeight="1">
      <c r="A12" s="447"/>
      <c r="B12" s="33" t="s">
        <v>98</v>
      </c>
      <c r="C12" s="34">
        <v>41.830785704892577</v>
      </c>
      <c r="D12" s="34">
        <v>1002</v>
      </c>
      <c r="E12" s="34">
        <v>100</v>
      </c>
      <c r="F12" s="34">
        <v>1542.3820000000001</v>
      </c>
      <c r="G12" s="34">
        <v>81.751685801099995</v>
      </c>
      <c r="H12" s="34">
        <v>18333.257000000001</v>
      </c>
      <c r="I12" s="34">
        <v>96.303575048922355</v>
      </c>
      <c r="J12" s="34">
        <v>2636.31133</v>
      </c>
      <c r="K12" s="34">
        <v>35.006512128457089</v>
      </c>
      <c r="L12" s="34">
        <v>343.50000000000006</v>
      </c>
      <c r="M12" s="34">
        <v>81.642045729435239</v>
      </c>
      <c r="N12" s="34">
        <v>21313.068330000002</v>
      </c>
      <c r="O12" s="34">
        <v>100</v>
      </c>
      <c r="P12" s="34">
        <v>1908.288</v>
      </c>
      <c r="Q12" s="34">
        <v>80.640051559330175</v>
      </c>
      <c r="R12" s="37">
        <v>25765.738330000004</v>
      </c>
    </row>
    <row r="13" spans="1:18" ht="22.05" customHeight="1">
      <c r="A13" s="447"/>
      <c r="B13" s="33" t="s">
        <v>99</v>
      </c>
      <c r="C13" s="34">
        <v>42.23214618915523</v>
      </c>
      <c r="D13" s="34">
        <v>67.900000000000006</v>
      </c>
      <c r="E13" s="34">
        <v>100</v>
      </c>
      <c r="F13" s="34">
        <v>180.34199999999998</v>
      </c>
      <c r="G13" s="34">
        <v>89.09902887158232</v>
      </c>
      <c r="H13" s="34">
        <v>1223.0000000000002</v>
      </c>
      <c r="I13" s="34">
        <v>95.28376463690698</v>
      </c>
      <c r="J13" s="34">
        <v>526.56380999999999</v>
      </c>
      <c r="K13" s="34">
        <v>19.135603987106993</v>
      </c>
      <c r="L13" s="34">
        <v>48.8</v>
      </c>
      <c r="M13" s="34">
        <v>87.317058971760758</v>
      </c>
      <c r="N13" s="34">
        <v>1798.3638100000003</v>
      </c>
      <c r="O13" s="34">
        <v>100</v>
      </c>
      <c r="P13" s="34">
        <v>227.494</v>
      </c>
      <c r="Q13" s="34">
        <v>86.527123769068709</v>
      </c>
      <c r="R13" s="37">
        <v>2274.0998100000002</v>
      </c>
    </row>
    <row r="14" spans="1:18" ht="22.05" customHeight="1">
      <c r="A14" s="447"/>
      <c r="B14" s="33" t="s">
        <v>100</v>
      </c>
      <c r="C14" s="34">
        <v>59.601457424317395</v>
      </c>
      <c r="D14" s="34">
        <v>26.5</v>
      </c>
      <c r="E14" s="34">
        <v>100</v>
      </c>
      <c r="F14" s="34">
        <v>67.841999999999999</v>
      </c>
      <c r="G14" s="34">
        <v>79.99742883772754</v>
      </c>
      <c r="H14" s="34">
        <v>746.72000000000014</v>
      </c>
      <c r="I14" s="34">
        <v>95.999999999999986</v>
      </c>
      <c r="J14" s="34">
        <v>150.54336000000001</v>
      </c>
      <c r="K14" s="34">
        <v>20.740093876214388</v>
      </c>
      <c r="L14" s="34">
        <v>3.8000000000000003</v>
      </c>
      <c r="M14" s="34">
        <v>81.887455832957713</v>
      </c>
      <c r="N14" s="34">
        <v>901.0633600000001</v>
      </c>
      <c r="O14" s="34">
        <v>100</v>
      </c>
      <c r="P14" s="34">
        <v>46</v>
      </c>
      <c r="Q14" s="34">
        <v>82.738422718547838</v>
      </c>
      <c r="R14" s="37">
        <v>1041.4053600000002</v>
      </c>
    </row>
    <row r="15" spans="1:18" ht="22.05" customHeight="1">
      <c r="A15" s="447"/>
      <c r="B15" s="33" t="s">
        <v>392</v>
      </c>
      <c r="C15" s="34">
        <v>36.640600447377658</v>
      </c>
      <c r="D15" s="34">
        <v>198.2</v>
      </c>
      <c r="E15" s="34">
        <v>100</v>
      </c>
      <c r="F15" s="34">
        <v>187.25</v>
      </c>
      <c r="G15" s="34">
        <v>83.733139790908922</v>
      </c>
      <c r="H15" s="34">
        <v>2053.5720000000001</v>
      </c>
      <c r="I15" s="34">
        <v>95.75797548882025</v>
      </c>
      <c r="J15" s="34">
        <v>174.00468999999998</v>
      </c>
      <c r="K15" s="34">
        <v>35.068359922943124</v>
      </c>
      <c r="L15" s="34">
        <v>75.000000000000014</v>
      </c>
      <c r="M15" s="34">
        <v>81.345858706331271</v>
      </c>
      <c r="N15" s="34">
        <v>2302.5766899999999</v>
      </c>
      <c r="O15" s="34">
        <v>100</v>
      </c>
      <c r="P15" s="34">
        <v>383.83800000000002</v>
      </c>
      <c r="Q15" s="34">
        <v>77.914317614763164</v>
      </c>
      <c r="R15" s="37">
        <v>3071.8646899999999</v>
      </c>
    </row>
    <row r="16" spans="1:18" ht="22.05" customHeight="1">
      <c r="A16" s="447"/>
      <c r="B16" s="33" t="s">
        <v>103</v>
      </c>
      <c r="C16" s="34">
        <v>37.887064008218942</v>
      </c>
      <c r="D16" s="34">
        <v>244.5</v>
      </c>
      <c r="E16" s="34">
        <v>100</v>
      </c>
      <c r="F16" s="34">
        <v>723.26400000000001</v>
      </c>
      <c r="G16" s="34">
        <v>79.862365152472691</v>
      </c>
      <c r="H16" s="34">
        <v>6495.4138000000003</v>
      </c>
      <c r="I16" s="34">
        <v>95.659015406731271</v>
      </c>
      <c r="J16" s="34">
        <v>1636.9792499999999</v>
      </c>
      <c r="K16" s="34">
        <v>36.151452744568367</v>
      </c>
      <c r="L16" s="34">
        <v>81.100000000000009</v>
      </c>
      <c r="M16" s="34">
        <v>82.039100626558138</v>
      </c>
      <c r="N16" s="34">
        <v>8213.4930500000009</v>
      </c>
      <c r="O16" s="34">
        <v>100</v>
      </c>
      <c r="P16" s="34">
        <v>259.06799999999998</v>
      </c>
      <c r="Q16" s="34">
        <v>81.106964116215408</v>
      </c>
      <c r="R16" s="37">
        <v>9440.3250499999995</v>
      </c>
    </row>
    <row r="17" spans="1:19" ht="22.05" customHeight="1">
      <c r="A17" s="447"/>
      <c r="B17" s="33" t="s">
        <v>393</v>
      </c>
      <c r="C17" s="305">
        <v>70.888945568183146</v>
      </c>
      <c r="D17" s="305">
        <v>231.89999999999998</v>
      </c>
      <c r="E17" s="305">
        <v>200</v>
      </c>
      <c r="F17" s="305">
        <v>508.154</v>
      </c>
      <c r="G17" s="305">
        <v>160.48995470523829</v>
      </c>
      <c r="H17" s="305">
        <v>5379.1668000000009</v>
      </c>
      <c r="I17" s="305">
        <v>189.05596039166358</v>
      </c>
      <c r="J17" s="305">
        <v>882.89407999999992</v>
      </c>
      <c r="K17" s="305">
        <v>44.513119975092799</v>
      </c>
      <c r="L17" s="305">
        <v>72.599999999999994</v>
      </c>
      <c r="M17" s="305">
        <v>161.15267864053885</v>
      </c>
      <c r="N17" s="305">
        <v>6334.6608800000013</v>
      </c>
      <c r="O17" s="305">
        <v>200</v>
      </c>
      <c r="P17" s="305">
        <v>226.572</v>
      </c>
      <c r="Q17" s="305">
        <v>158.82363136575955</v>
      </c>
      <c r="R17" s="306">
        <v>7301.2868799999997</v>
      </c>
    </row>
    <row r="18" spans="1:19" ht="22.05" customHeight="1">
      <c r="A18" s="447"/>
      <c r="B18" s="33" t="s">
        <v>390</v>
      </c>
      <c r="C18" s="305">
        <v>38.217932900341658</v>
      </c>
      <c r="D18" s="305">
        <f>SUM(D11:D17)</f>
        <v>2049</v>
      </c>
      <c r="E18" s="305">
        <v>100</v>
      </c>
      <c r="F18" s="305">
        <f>SUM(F11:F17)</f>
        <v>3538.0840000000003</v>
      </c>
      <c r="G18" s="305">
        <v>81.538331679098746</v>
      </c>
      <c r="H18" s="305">
        <f>SUM(H11:H17)</f>
        <v>35963.766500000005</v>
      </c>
      <c r="I18" s="305">
        <v>95.631284693651381</v>
      </c>
      <c r="J18" s="305">
        <f>SUM(J11:J17)</f>
        <v>7905.1875199999995</v>
      </c>
      <c r="K18" s="305">
        <v>32.006822618029567</v>
      </c>
      <c r="L18" s="305">
        <f>SUM(L11:L17)</f>
        <v>685.80000000000018</v>
      </c>
      <c r="M18" s="305">
        <v>82.223061789156034</v>
      </c>
      <c r="N18" s="305">
        <f>SUM(N11:N17)</f>
        <v>44554.75402</v>
      </c>
      <c r="O18" s="305">
        <v>100</v>
      </c>
      <c r="P18" s="305">
        <f>SUM(P11:P17)</f>
        <v>3055.01</v>
      </c>
      <c r="Q18" s="305">
        <v>80.606272408967712</v>
      </c>
      <c r="R18" s="305">
        <f>SUM(R11:R17)</f>
        <v>53196.848020000005</v>
      </c>
    </row>
    <row r="19" spans="1:19" ht="22.05" customHeight="1">
      <c r="A19" s="447" t="s">
        <v>106</v>
      </c>
      <c r="B19" s="448"/>
      <c r="C19" s="305" t="s">
        <v>471</v>
      </c>
      <c r="D19" s="305">
        <v>0</v>
      </c>
      <c r="E19" s="305">
        <v>100</v>
      </c>
      <c r="F19" s="305">
        <v>1</v>
      </c>
      <c r="G19" s="305" t="s">
        <v>471</v>
      </c>
      <c r="H19" s="305">
        <v>0</v>
      </c>
      <c r="I19" s="305" t="s">
        <v>471</v>
      </c>
      <c r="J19" s="305">
        <v>0</v>
      </c>
      <c r="K19" s="305" t="s">
        <v>471</v>
      </c>
      <c r="L19" s="305">
        <v>0</v>
      </c>
      <c r="M19" s="305" t="s">
        <v>471</v>
      </c>
      <c r="N19" s="305">
        <v>0</v>
      </c>
      <c r="O19" s="305" t="s">
        <v>471</v>
      </c>
      <c r="P19" s="305">
        <v>0</v>
      </c>
      <c r="Q19" s="305">
        <v>100</v>
      </c>
      <c r="R19" s="306">
        <v>1</v>
      </c>
    </row>
    <row r="20" spans="1:19" ht="22.05" customHeight="1">
      <c r="A20" s="496" t="s">
        <v>394</v>
      </c>
      <c r="B20" s="352"/>
      <c r="C20" s="34">
        <v>34.910655195234938</v>
      </c>
      <c r="D20" s="34">
        <v>42.2</v>
      </c>
      <c r="E20" s="34">
        <v>100</v>
      </c>
      <c r="F20" s="34">
        <v>115.94</v>
      </c>
      <c r="G20" s="34">
        <v>91.174567969688596</v>
      </c>
      <c r="H20" s="34">
        <v>493.30000000000007</v>
      </c>
      <c r="I20" s="34">
        <v>94.037818487531695</v>
      </c>
      <c r="J20" s="34">
        <v>277.40028000000001</v>
      </c>
      <c r="K20" s="34">
        <v>36.122373755989685</v>
      </c>
      <c r="L20" s="34">
        <v>9.8000000000000007</v>
      </c>
      <c r="M20" s="34">
        <v>90.422754318973816</v>
      </c>
      <c r="N20" s="34">
        <v>780.50028000000009</v>
      </c>
      <c r="O20" s="34">
        <v>100</v>
      </c>
      <c r="P20" s="34">
        <v>17.600000000000001</v>
      </c>
      <c r="Q20" s="34">
        <v>85.562862163874343</v>
      </c>
      <c r="R20" s="37">
        <v>956.24028000000021</v>
      </c>
    </row>
    <row r="21" spans="1:19" ht="22.05" customHeight="1">
      <c r="A21" s="497" t="s">
        <v>428</v>
      </c>
      <c r="B21" s="498"/>
      <c r="C21" s="35">
        <v>38.267639453573707</v>
      </c>
      <c r="D21" s="35">
        <v>2322</v>
      </c>
      <c r="E21" s="35">
        <v>100</v>
      </c>
      <c r="F21" s="35">
        <v>4313.72</v>
      </c>
      <c r="G21" s="35">
        <v>82.126852952464063</v>
      </c>
      <c r="H21" s="35">
        <v>38283.818500000008</v>
      </c>
      <c r="I21" s="35">
        <v>95.585555356162544</v>
      </c>
      <c r="J21" s="35">
        <v>9001.7409999999982</v>
      </c>
      <c r="K21" s="35">
        <v>32.745330438017469</v>
      </c>
      <c r="L21" s="35">
        <v>757.00000000000011</v>
      </c>
      <c r="M21" s="35">
        <v>82.883715718480218</v>
      </c>
      <c r="N21" s="35">
        <v>48042.559500000003</v>
      </c>
      <c r="O21" s="35">
        <v>100</v>
      </c>
      <c r="P21" s="35">
        <v>3348.13</v>
      </c>
      <c r="Q21" s="35">
        <v>81.10879706799345</v>
      </c>
      <c r="R21" s="38">
        <v>58026.409500000002</v>
      </c>
      <c r="S21" s="104">
        <f>SUM(R10,R18,R19,R20)</f>
        <v>58026.409500000002</v>
      </c>
    </row>
  </sheetData>
  <mergeCells count="25">
    <mergeCell ref="O4:O5"/>
    <mergeCell ref="P4:P5"/>
    <mergeCell ref="Q4:Q5"/>
    <mergeCell ref="R4:R5"/>
    <mergeCell ref="M4:N4"/>
    <mergeCell ref="A19:B19"/>
    <mergeCell ref="A20:B20"/>
    <mergeCell ref="A21:B21"/>
    <mergeCell ref="A4:A5"/>
    <mergeCell ref="A6:A10"/>
    <mergeCell ref="A11:A18"/>
    <mergeCell ref="B4:B5"/>
    <mergeCell ref="C4:D4"/>
    <mergeCell ref="E4:F4"/>
    <mergeCell ref="G4:H4"/>
    <mergeCell ref="I4:J4"/>
    <mergeCell ref="K4:L4"/>
    <mergeCell ref="A1:R1"/>
    <mergeCell ref="A2:B2"/>
    <mergeCell ref="Q2:R2"/>
    <mergeCell ref="A3:B3"/>
    <mergeCell ref="C3:F3"/>
    <mergeCell ref="G3:N3"/>
    <mergeCell ref="O3:P3"/>
    <mergeCell ref="Q3:R3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K23"/>
  <sheetViews>
    <sheetView topLeftCell="A4" zoomScale="70" zoomScaleNormal="70" workbookViewId="0">
      <selection activeCell="K8" sqref="K8"/>
    </sheetView>
  </sheetViews>
  <sheetFormatPr defaultColWidth="8.88671875" defaultRowHeight="14.4"/>
  <cols>
    <col min="1" max="2" width="12.33203125" style="14" customWidth="1"/>
    <col min="3" max="3" width="11.33203125" style="14" customWidth="1"/>
    <col min="4" max="4" width="11.77734375" style="14" customWidth="1"/>
    <col min="5" max="5" width="11.88671875" style="14" customWidth="1"/>
    <col min="6" max="6" width="12.109375" style="14" customWidth="1"/>
    <col min="7" max="7" width="13.88671875" style="14" customWidth="1"/>
    <col min="8" max="8" width="12.21875" style="14" customWidth="1"/>
    <col min="9" max="16384" width="8.88671875" style="14"/>
  </cols>
  <sheetData>
    <row r="1" spans="1:11" ht="25.2" customHeight="1">
      <c r="A1" s="504" t="s">
        <v>452</v>
      </c>
      <c r="B1" s="504"/>
      <c r="C1" s="504"/>
      <c r="D1" s="504"/>
      <c r="E1" s="504"/>
      <c r="F1" s="504"/>
      <c r="G1" s="504"/>
      <c r="H1" s="504"/>
    </row>
    <row r="2" spans="1:11" ht="19.8" customHeight="1" thickBot="1">
      <c r="A2" s="15" t="s">
        <v>453</v>
      </c>
      <c r="B2" s="301"/>
      <c r="C2" s="16"/>
      <c r="D2" s="16"/>
      <c r="E2" s="16"/>
      <c r="F2" s="16"/>
      <c r="G2" s="16"/>
      <c r="H2" s="16" t="s">
        <v>382</v>
      </c>
    </row>
    <row r="3" spans="1:11" ht="27" customHeight="1">
      <c r="A3" s="381" t="s">
        <v>3</v>
      </c>
      <c r="B3" s="512" t="s">
        <v>472</v>
      </c>
      <c r="C3" s="513"/>
      <c r="D3" s="513"/>
      <c r="E3" s="514"/>
      <c r="F3" s="358" t="s">
        <v>454</v>
      </c>
      <c r="G3" s="358"/>
      <c r="H3" s="360" t="s">
        <v>40</v>
      </c>
    </row>
    <row r="4" spans="1:11" ht="21" customHeight="1">
      <c r="A4" s="505"/>
      <c r="B4" s="510" t="s">
        <v>455</v>
      </c>
      <c r="C4" s="511"/>
      <c r="D4" s="508" t="s">
        <v>456</v>
      </c>
      <c r="E4" s="508" t="s">
        <v>457</v>
      </c>
      <c r="F4" s="508" t="s">
        <v>455</v>
      </c>
      <c r="G4" s="508" t="s">
        <v>457</v>
      </c>
      <c r="H4" s="507"/>
    </row>
    <row r="5" spans="1:11" ht="21" customHeight="1">
      <c r="A5" s="506"/>
      <c r="B5" s="302" t="s">
        <v>468</v>
      </c>
      <c r="C5" s="19" t="s">
        <v>469</v>
      </c>
      <c r="D5" s="509"/>
      <c r="E5" s="509"/>
      <c r="F5" s="509"/>
      <c r="G5" s="509"/>
      <c r="H5" s="378"/>
      <c r="K5" s="28"/>
    </row>
    <row r="6" spans="1:11" ht="33" customHeight="1">
      <c r="A6" s="310" t="s">
        <v>12</v>
      </c>
      <c r="B6" s="303" t="s">
        <v>471</v>
      </c>
      <c r="C6" s="303" t="s">
        <v>471</v>
      </c>
      <c r="D6" s="22">
        <v>9974</v>
      </c>
      <c r="E6" s="303" t="s">
        <v>471</v>
      </c>
      <c r="F6" s="303" t="s">
        <v>471</v>
      </c>
      <c r="G6" s="21">
        <v>658</v>
      </c>
      <c r="H6" s="23">
        <v>10632</v>
      </c>
    </row>
    <row r="7" spans="1:11" ht="33" customHeight="1">
      <c r="A7" s="310" t="s">
        <v>13</v>
      </c>
      <c r="B7" s="303" t="s">
        <v>471</v>
      </c>
      <c r="C7" s="303" t="s">
        <v>471</v>
      </c>
      <c r="D7" s="22">
        <v>2951.51</v>
      </c>
      <c r="E7" s="303" t="s">
        <v>471</v>
      </c>
      <c r="F7" s="303" t="s">
        <v>471</v>
      </c>
      <c r="G7" s="303" t="s">
        <v>471</v>
      </c>
      <c r="H7" s="23">
        <v>2951.51</v>
      </c>
    </row>
    <row r="8" spans="1:11" ht="33" customHeight="1">
      <c r="A8" s="310" t="s">
        <v>14</v>
      </c>
      <c r="B8" s="303" t="s">
        <v>471</v>
      </c>
      <c r="C8" s="303" t="s">
        <v>471</v>
      </c>
      <c r="D8" s="22">
        <v>922.8</v>
      </c>
      <c r="E8" s="303" t="s">
        <v>471</v>
      </c>
      <c r="F8" s="303" t="s">
        <v>471</v>
      </c>
      <c r="G8" s="303" t="s">
        <v>471</v>
      </c>
      <c r="H8" s="23">
        <v>922.8</v>
      </c>
    </row>
    <row r="9" spans="1:11" ht="33" customHeight="1">
      <c r="A9" s="310" t="s">
        <v>414</v>
      </c>
      <c r="B9" s="303" t="s">
        <v>471</v>
      </c>
      <c r="C9" s="303" t="s">
        <v>471</v>
      </c>
      <c r="D9" s="22">
        <v>3441.1099999999997</v>
      </c>
      <c r="E9" s="303" t="s">
        <v>471</v>
      </c>
      <c r="F9" s="21">
        <v>1122</v>
      </c>
      <c r="G9" s="303" t="s">
        <v>471</v>
      </c>
      <c r="H9" s="23">
        <v>4563.1099999999997</v>
      </c>
    </row>
    <row r="10" spans="1:11" ht="33" customHeight="1">
      <c r="A10" s="310" t="s">
        <v>415</v>
      </c>
      <c r="B10" s="303" t="s">
        <v>471</v>
      </c>
      <c r="C10" s="303" t="s">
        <v>471</v>
      </c>
      <c r="D10" s="22">
        <v>1958.65</v>
      </c>
      <c r="E10" s="303" t="s">
        <v>471</v>
      </c>
      <c r="F10" s="21">
        <v>102</v>
      </c>
      <c r="G10" s="303" t="s">
        <v>471</v>
      </c>
      <c r="H10" s="23">
        <v>2060.65</v>
      </c>
    </row>
    <row r="11" spans="1:11" ht="33" customHeight="1">
      <c r="A11" s="310" t="s">
        <v>416</v>
      </c>
      <c r="B11" s="303" t="s">
        <v>471</v>
      </c>
      <c r="C11" s="303" t="s">
        <v>471</v>
      </c>
      <c r="D11" s="22">
        <v>7424.44</v>
      </c>
      <c r="E11" s="303" t="s">
        <v>471</v>
      </c>
      <c r="F11" s="21">
        <v>140</v>
      </c>
      <c r="G11" s="21">
        <v>480</v>
      </c>
      <c r="H11" s="23">
        <v>8044.44</v>
      </c>
    </row>
    <row r="12" spans="1:11" ht="33" customHeight="1">
      <c r="A12" s="310" t="s">
        <v>417</v>
      </c>
      <c r="B12" s="303" t="s">
        <v>471</v>
      </c>
      <c r="C12" s="303" t="s">
        <v>471</v>
      </c>
      <c r="D12" s="22">
        <v>8548.7099999999991</v>
      </c>
      <c r="E12" s="303" t="s">
        <v>471</v>
      </c>
      <c r="F12" s="21" t="s">
        <v>470</v>
      </c>
      <c r="G12" s="21">
        <v>599</v>
      </c>
      <c r="H12" s="23">
        <v>9147.7099999999991</v>
      </c>
    </row>
    <row r="13" spans="1:11" ht="33" customHeight="1">
      <c r="A13" s="310" t="s">
        <v>19</v>
      </c>
      <c r="B13" s="303" t="s">
        <v>471</v>
      </c>
      <c r="C13" s="303" t="s">
        <v>471</v>
      </c>
      <c r="D13" s="22">
        <v>790</v>
      </c>
      <c r="E13" s="303" t="s">
        <v>471</v>
      </c>
      <c r="F13" s="21" t="s">
        <v>470</v>
      </c>
      <c r="G13" s="21" t="s">
        <v>470</v>
      </c>
      <c r="H13" s="23">
        <v>790</v>
      </c>
    </row>
    <row r="14" spans="1:11" ht="33" customHeight="1">
      <c r="A14" s="310" t="s">
        <v>418</v>
      </c>
      <c r="B14" s="303" t="s">
        <v>471</v>
      </c>
      <c r="C14" s="303" t="s">
        <v>471</v>
      </c>
      <c r="D14" s="303" t="s">
        <v>471</v>
      </c>
      <c r="E14" s="24">
        <v>477.94</v>
      </c>
      <c r="F14" s="21" t="s">
        <v>470</v>
      </c>
      <c r="G14" s="21" t="s">
        <v>470</v>
      </c>
      <c r="H14" s="23">
        <v>477.94</v>
      </c>
    </row>
    <row r="15" spans="1:11" ht="33" customHeight="1">
      <c r="A15" s="310" t="s">
        <v>419</v>
      </c>
      <c r="B15" s="303" t="s">
        <v>471</v>
      </c>
      <c r="C15" s="303" t="s">
        <v>471</v>
      </c>
      <c r="D15" s="22">
        <v>468.21</v>
      </c>
      <c r="E15" s="303" t="s">
        <v>471</v>
      </c>
      <c r="F15" s="21" t="s">
        <v>470</v>
      </c>
      <c r="G15" s="21" t="s">
        <v>470</v>
      </c>
      <c r="H15" s="23">
        <v>468.21</v>
      </c>
    </row>
    <row r="16" spans="1:11" ht="33" customHeight="1">
      <c r="A16" s="310" t="s">
        <v>22</v>
      </c>
      <c r="B16" s="303" t="s">
        <v>471</v>
      </c>
      <c r="C16" s="24">
        <v>622.4</v>
      </c>
      <c r="D16" s="303" t="s">
        <v>471</v>
      </c>
      <c r="E16" s="303" t="s">
        <v>471</v>
      </c>
      <c r="F16" s="21" t="s">
        <v>470</v>
      </c>
      <c r="G16" s="21" t="s">
        <v>470</v>
      </c>
      <c r="H16" s="23">
        <v>622.4</v>
      </c>
    </row>
    <row r="17" spans="1:8" ht="33" customHeight="1">
      <c r="A17" s="310" t="s">
        <v>420</v>
      </c>
      <c r="B17" s="303">
        <v>361</v>
      </c>
      <c r="C17" s="24">
        <f>1402-B17</f>
        <v>1041</v>
      </c>
      <c r="D17" s="303" t="s">
        <v>471</v>
      </c>
      <c r="E17" s="303" t="s">
        <v>471</v>
      </c>
      <c r="F17" s="21" t="s">
        <v>470</v>
      </c>
      <c r="G17" s="21" t="s">
        <v>470</v>
      </c>
      <c r="H17" s="23">
        <v>1402.1</v>
      </c>
    </row>
    <row r="18" spans="1:8" ht="33" customHeight="1">
      <c r="A18" s="310" t="s">
        <v>24</v>
      </c>
      <c r="B18" s="303" t="s">
        <v>471</v>
      </c>
      <c r="C18" s="22">
        <v>671</v>
      </c>
      <c r="D18" s="303" t="s">
        <v>471</v>
      </c>
      <c r="E18" s="303" t="s">
        <v>471</v>
      </c>
      <c r="F18" s="21" t="s">
        <v>470</v>
      </c>
      <c r="G18" s="21" t="s">
        <v>470</v>
      </c>
      <c r="H18" s="23">
        <v>671.3</v>
      </c>
    </row>
    <row r="19" spans="1:8" ht="33" customHeight="1">
      <c r="A19" s="310" t="s">
        <v>421</v>
      </c>
      <c r="B19" s="303" t="s">
        <v>471</v>
      </c>
      <c r="C19" s="22">
        <v>480.14</v>
      </c>
      <c r="D19" s="303" t="s">
        <v>471</v>
      </c>
      <c r="E19" s="303" t="s">
        <v>471</v>
      </c>
      <c r="F19" s="21" t="s">
        <v>470</v>
      </c>
      <c r="G19" s="21" t="s">
        <v>470</v>
      </c>
      <c r="H19" s="23">
        <v>480.14</v>
      </c>
    </row>
    <row r="20" spans="1:8" ht="33" customHeight="1">
      <c r="A20" s="310" t="s">
        <v>422</v>
      </c>
      <c r="B20" s="303">
        <v>14</v>
      </c>
      <c r="C20" s="22">
        <f>295-14</f>
        <v>281</v>
      </c>
      <c r="D20" s="303" t="s">
        <v>471</v>
      </c>
      <c r="E20" s="303" t="s">
        <v>471</v>
      </c>
      <c r="F20" s="21" t="s">
        <v>470</v>
      </c>
      <c r="G20" s="21" t="s">
        <v>470</v>
      </c>
      <c r="H20" s="23">
        <v>295.48</v>
      </c>
    </row>
    <row r="21" spans="1:8" ht="33" customHeight="1">
      <c r="A21" s="310" t="s">
        <v>27</v>
      </c>
      <c r="B21" s="303" t="s">
        <v>471</v>
      </c>
      <c r="C21" s="22">
        <v>507.2</v>
      </c>
      <c r="D21" s="303" t="s">
        <v>471</v>
      </c>
      <c r="E21" s="303" t="s">
        <v>471</v>
      </c>
      <c r="F21" s="21" t="s">
        <v>470</v>
      </c>
      <c r="G21" s="21" t="s">
        <v>470</v>
      </c>
      <c r="H21" s="23">
        <v>507.2</v>
      </c>
    </row>
    <row r="22" spans="1:8" ht="33" customHeight="1">
      <c r="A22" s="310" t="s">
        <v>423</v>
      </c>
      <c r="B22" s="303" t="s">
        <v>471</v>
      </c>
      <c r="C22" s="303" t="s">
        <v>471</v>
      </c>
      <c r="D22" s="22">
        <v>202.29</v>
      </c>
      <c r="E22" s="303" t="s">
        <v>471</v>
      </c>
      <c r="F22" s="21" t="s">
        <v>470</v>
      </c>
      <c r="G22" s="21" t="s">
        <v>470</v>
      </c>
      <c r="H22" s="23">
        <v>202.29</v>
      </c>
    </row>
    <row r="23" spans="1:8" ht="33" customHeight="1" thickBot="1">
      <c r="A23" s="25" t="s">
        <v>40</v>
      </c>
      <c r="B23" s="26">
        <f t="shared" ref="B23:G23" si="0">SUM(B6:B22)</f>
        <v>375</v>
      </c>
      <c r="C23" s="26">
        <f t="shared" si="0"/>
        <v>3602.74</v>
      </c>
      <c r="D23" s="26">
        <f t="shared" si="0"/>
        <v>36681.72</v>
      </c>
      <c r="E23" s="26">
        <f t="shared" si="0"/>
        <v>477.94</v>
      </c>
      <c r="F23" s="26">
        <f t="shared" si="0"/>
        <v>1364</v>
      </c>
      <c r="G23" s="26">
        <f t="shared" si="0"/>
        <v>1737</v>
      </c>
      <c r="H23" s="27">
        <f>SUM(H6:H22)</f>
        <v>44239.280000000006</v>
      </c>
    </row>
  </sheetData>
  <mergeCells count="10">
    <mergeCell ref="A1:H1"/>
    <mergeCell ref="F3:G3"/>
    <mergeCell ref="A3:A5"/>
    <mergeCell ref="H3:H5"/>
    <mergeCell ref="D4:D5"/>
    <mergeCell ref="E4:E5"/>
    <mergeCell ref="F4:F5"/>
    <mergeCell ref="G4:G5"/>
    <mergeCell ref="B4:C4"/>
    <mergeCell ref="B3:E3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workbookViewId="0">
      <selection activeCell="H3" sqref="H3"/>
    </sheetView>
  </sheetViews>
  <sheetFormatPr defaultColWidth="9" defaultRowHeight="14.4"/>
  <cols>
    <col min="3" max="8" width="20.77734375" customWidth="1"/>
  </cols>
  <sheetData>
    <row r="2" spans="3:10" ht="15.6">
      <c r="C2" s="1" t="s">
        <v>458</v>
      </c>
      <c r="D2" s="1" t="s">
        <v>465</v>
      </c>
      <c r="E2" s="1" t="s">
        <v>459</v>
      </c>
      <c r="F2" s="1" t="s">
        <v>466</v>
      </c>
      <c r="G2" s="1" t="s">
        <v>460</v>
      </c>
      <c r="H2" s="1" t="s">
        <v>467</v>
      </c>
    </row>
    <row r="3" spans="3:10" ht="15.6">
      <c r="C3" s="2">
        <f>E27/O27</f>
        <v>0.65438350676627488</v>
      </c>
      <c r="D3" s="2">
        <f>G27/O27</f>
        <v>0.13163631555243813</v>
      </c>
      <c r="E3" s="2">
        <f>I27/O27</f>
        <v>2.8805765821778052E-2</v>
      </c>
      <c r="F3" s="2">
        <f>B27/O27</f>
        <v>9.2255161264260574E-2</v>
      </c>
      <c r="G3" s="2">
        <f>C27/O27</f>
        <v>5.6798857391743375E-2</v>
      </c>
      <c r="H3" s="2">
        <f>M27/O27</f>
        <v>3.6120393203504873E-2</v>
      </c>
    </row>
    <row r="9" spans="3:10">
      <c r="J9">
        <v>4.66</v>
      </c>
    </row>
    <row r="10" spans="3:10">
      <c r="J10">
        <v>0.92</v>
      </c>
    </row>
    <row r="11" spans="3:10">
      <c r="J11">
        <v>0.2</v>
      </c>
    </row>
    <row r="23" spans="1:16" ht="18">
      <c r="A23" s="5" t="s">
        <v>397</v>
      </c>
      <c r="B23" s="4"/>
      <c r="C23" s="4"/>
      <c r="D23" s="4"/>
      <c r="E23" s="4"/>
      <c r="F23" s="4"/>
      <c r="G23" s="4"/>
      <c r="H23" s="4"/>
      <c r="I23" s="4"/>
      <c r="J23" s="11"/>
      <c r="K23" s="12"/>
      <c r="L23" s="12"/>
      <c r="M23" s="12"/>
      <c r="N23" s="12"/>
      <c r="O23" s="515" t="s">
        <v>461</v>
      </c>
      <c r="P23" s="515"/>
    </row>
    <row r="24" spans="1:16" ht="27.6" customHeight="1">
      <c r="A24" s="524" t="s">
        <v>211</v>
      </c>
      <c r="B24" s="516" t="s">
        <v>398</v>
      </c>
      <c r="C24" s="516"/>
      <c r="D24" s="516"/>
      <c r="E24" s="516" t="s">
        <v>399</v>
      </c>
      <c r="F24" s="516"/>
      <c r="G24" s="516"/>
      <c r="H24" s="516"/>
      <c r="I24" s="516"/>
      <c r="J24" s="516"/>
      <c r="K24" s="517" t="s">
        <v>400</v>
      </c>
      <c r="L24" s="517"/>
      <c r="M24" s="517"/>
      <c r="N24" s="517"/>
      <c r="O24" s="517" t="s">
        <v>401</v>
      </c>
      <c r="P24" s="517"/>
    </row>
    <row r="25" spans="1:16" ht="14.4" customHeight="1">
      <c r="A25" s="516"/>
      <c r="B25" s="524" t="s">
        <v>402</v>
      </c>
      <c r="C25" s="524" t="s">
        <v>403</v>
      </c>
      <c r="D25" s="525" t="s">
        <v>404</v>
      </c>
      <c r="E25" s="524" t="s">
        <v>405</v>
      </c>
      <c r="F25" s="7" t="s">
        <v>406</v>
      </c>
      <c r="G25" s="524" t="s">
        <v>407</v>
      </c>
      <c r="H25" s="8" t="s">
        <v>406</v>
      </c>
      <c r="I25" s="524" t="s">
        <v>408</v>
      </c>
      <c r="J25" s="13" t="s">
        <v>409</v>
      </c>
      <c r="K25" s="527" t="s">
        <v>410</v>
      </c>
      <c r="L25" s="527" t="s">
        <v>411</v>
      </c>
      <c r="M25" s="522" t="s">
        <v>409</v>
      </c>
      <c r="N25" s="523"/>
      <c r="O25" s="518" t="s">
        <v>40</v>
      </c>
      <c r="P25" s="520" t="s">
        <v>412</v>
      </c>
    </row>
    <row r="26" spans="1:16" ht="24">
      <c r="A26" s="516"/>
      <c r="B26" s="524"/>
      <c r="C26" s="524"/>
      <c r="D26" s="526"/>
      <c r="E26" s="524"/>
      <c r="F26" s="7" t="s">
        <v>61</v>
      </c>
      <c r="G26" s="524"/>
      <c r="H26" s="8" t="s">
        <v>61</v>
      </c>
      <c r="I26" s="524"/>
      <c r="J26" s="8" t="s">
        <v>413</v>
      </c>
      <c r="K26" s="517"/>
      <c r="L26" s="517"/>
      <c r="M26" s="8" t="s">
        <v>413</v>
      </c>
      <c r="N26" s="6" t="s">
        <v>412</v>
      </c>
      <c r="O26" s="519"/>
      <c r="P26" s="521"/>
    </row>
    <row r="27" spans="1:16" ht="18" customHeight="1">
      <c r="A27" s="9" t="s">
        <v>40</v>
      </c>
      <c r="B27" s="10">
        <v>6600.079999999999</v>
      </c>
      <c r="C27" s="10">
        <v>4063.48</v>
      </c>
      <c r="D27" s="10">
        <v>10663.560000000003</v>
      </c>
      <c r="E27" s="10">
        <v>46815.63</v>
      </c>
      <c r="F27" s="10">
        <v>11539.090000000002</v>
      </c>
      <c r="G27" s="10">
        <v>9417.4699999999975</v>
      </c>
      <c r="H27" s="10">
        <v>2583.5800000000004</v>
      </c>
      <c r="I27" s="10">
        <v>2060.8100000000004</v>
      </c>
      <c r="J27" s="10">
        <v>58293.909999999989</v>
      </c>
      <c r="K27" s="10">
        <v>1171.8699999999999</v>
      </c>
      <c r="L27" s="10">
        <v>1412.24</v>
      </c>
      <c r="M27" s="10">
        <v>2584.11</v>
      </c>
      <c r="N27" s="10">
        <v>275.53000000000003</v>
      </c>
      <c r="O27" s="10">
        <v>71541.58</v>
      </c>
      <c r="P27" s="10">
        <v>22173.58</v>
      </c>
    </row>
    <row r="28" spans="1:16">
      <c r="B28">
        <v>6336.3199999999988</v>
      </c>
      <c r="C28">
        <v>4063.48</v>
      </c>
      <c r="D28">
        <v>10399.800000000003</v>
      </c>
      <c r="E28">
        <v>46615.469999999994</v>
      </c>
      <c r="F28">
        <v>11539.090000000002</v>
      </c>
      <c r="G28">
        <v>9217.4699999999993</v>
      </c>
      <c r="H28">
        <v>2583.5800000000004</v>
      </c>
      <c r="I28">
        <v>1960.93</v>
      </c>
      <c r="J28">
        <v>57993.869999999988</v>
      </c>
      <c r="K28">
        <v>2802.07</v>
      </c>
      <c r="L28">
        <v>346.06</v>
      </c>
      <c r="M28">
        <v>3148.13</v>
      </c>
      <c r="N28">
        <v>275.53000000000003</v>
      </c>
      <c r="O28">
        <v>71541.8</v>
      </c>
      <c r="P28">
        <v>22173.58</v>
      </c>
    </row>
    <row r="30" spans="1:16">
      <c r="E30">
        <f>E27/58294</f>
        <v>0.80309517274505093</v>
      </c>
      <c r="G30">
        <f>G27/58294</f>
        <v>0.16155127457371252</v>
      </c>
      <c r="I30">
        <f>I27/58294</f>
        <v>3.5352008783065159E-2</v>
      </c>
      <c r="J30">
        <f>J27/O27</f>
        <v>0.814825588140491</v>
      </c>
    </row>
    <row r="31" spans="1:16">
      <c r="D31">
        <f>D28/71542</f>
        <v>0.1453663582231417</v>
      </c>
    </row>
  </sheetData>
  <mergeCells count="17">
    <mergeCell ref="O25:O26"/>
    <mergeCell ref="P25:P26"/>
    <mergeCell ref="M25:N25"/>
    <mergeCell ref="A24:A26"/>
    <mergeCell ref="B25:B26"/>
    <mergeCell ref="C25:C26"/>
    <mergeCell ref="D25:D26"/>
    <mergeCell ref="E25:E26"/>
    <mergeCell ref="G25:G26"/>
    <mergeCell ref="I25:I26"/>
    <mergeCell ref="K25:K26"/>
    <mergeCell ref="L25:L26"/>
    <mergeCell ref="O23:P23"/>
    <mergeCell ref="B24:D24"/>
    <mergeCell ref="E24:J24"/>
    <mergeCell ref="K24:N24"/>
    <mergeCell ref="O24:P24"/>
  </mergeCells>
  <phoneticPr fontId="39" type="noConversion"/>
  <pageMargins left="0.7" right="0.7" top="0.75" bottom="0.75" header="0.3" footer="0.3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C23" sqref="C23"/>
    </sheetView>
  </sheetViews>
  <sheetFormatPr defaultColWidth="9" defaultRowHeight="14.4"/>
  <cols>
    <col min="1" max="1" width="15.6640625" customWidth="1"/>
    <col min="2" max="2" width="16.77734375" customWidth="1"/>
    <col min="3" max="3" width="14.5546875" customWidth="1"/>
    <col min="7" max="7" width="20.5546875" customWidth="1"/>
    <col min="8" max="8" width="17.6640625" customWidth="1"/>
    <col min="9" max="9" width="21.21875" customWidth="1"/>
    <col min="10" max="12" width="17.6640625" customWidth="1"/>
  </cols>
  <sheetData>
    <row r="1" spans="1:12" ht="15.6">
      <c r="A1" s="528" t="s">
        <v>372</v>
      </c>
      <c r="B1" s="528" t="s">
        <v>373</v>
      </c>
      <c r="C1" s="531" t="s">
        <v>383</v>
      </c>
      <c r="G1" s="1" t="s">
        <v>462</v>
      </c>
      <c r="H1" s="1" t="s">
        <v>463</v>
      </c>
      <c r="I1" s="1" t="s">
        <v>464</v>
      </c>
      <c r="J1" s="1"/>
      <c r="K1" s="1"/>
      <c r="L1" s="1"/>
    </row>
    <row r="2" spans="1:12" ht="15.6">
      <c r="A2" s="529"/>
      <c r="B2" s="529"/>
      <c r="C2" s="532"/>
      <c r="G2" s="2">
        <f>A4/D4</f>
        <v>0.61837190003051379</v>
      </c>
      <c r="H2" s="2">
        <f>B4/D4</f>
        <v>0.30994040795662042</v>
      </c>
      <c r="I2" s="2">
        <f>C4/D4</f>
        <v>7.1687692012865845E-2</v>
      </c>
      <c r="J2" s="2"/>
      <c r="K2" s="2"/>
      <c r="L2" s="2"/>
    </row>
    <row r="3" spans="1:12">
      <c r="A3" s="530"/>
      <c r="B3" s="530"/>
      <c r="C3" s="533"/>
    </row>
    <row r="4" spans="1:12">
      <c r="A4" s="3">
        <v>44239.21</v>
      </c>
      <c r="B4" s="3">
        <v>22173.58</v>
      </c>
      <c r="C4" s="3">
        <v>5128.6400000000003</v>
      </c>
      <c r="D4" s="3">
        <v>71541.429999999993</v>
      </c>
    </row>
    <row r="22" spans="7:13" ht="15.6">
      <c r="G22" s="4"/>
      <c r="H22" s="4"/>
      <c r="I22" s="4"/>
      <c r="J22" s="4"/>
      <c r="K22" s="4"/>
      <c r="L22" s="4"/>
      <c r="M22" s="4"/>
    </row>
  </sheetData>
  <mergeCells count="3">
    <mergeCell ref="A1:A3"/>
    <mergeCell ref="B1:B3"/>
    <mergeCell ref="C1:C3"/>
  </mergeCells>
  <phoneticPr fontId="39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3"/>
  <sheetViews>
    <sheetView topLeftCell="A7" workbookViewId="0">
      <selection activeCell="I7" sqref="I7"/>
    </sheetView>
  </sheetViews>
  <sheetFormatPr defaultColWidth="9" defaultRowHeight="14.4"/>
  <cols>
    <col min="1" max="1" width="13.88671875" customWidth="1"/>
    <col min="3" max="3" width="22.77734375" customWidth="1"/>
    <col min="4" max="4" width="16.77734375" customWidth="1"/>
    <col min="5" max="5" width="14.44140625" customWidth="1"/>
    <col min="246" max="246" width="13.88671875" customWidth="1"/>
    <col min="248" max="248" width="22.77734375" customWidth="1"/>
    <col min="249" max="249" width="16.77734375" customWidth="1"/>
    <col min="250" max="250" width="14.44140625" customWidth="1"/>
    <col min="502" max="502" width="13.88671875" customWidth="1"/>
    <col min="504" max="504" width="22.77734375" customWidth="1"/>
    <col min="505" max="505" width="16.77734375" customWidth="1"/>
    <col min="506" max="506" width="14.44140625" customWidth="1"/>
    <col min="758" max="758" width="13.88671875" customWidth="1"/>
    <col min="760" max="760" width="22.77734375" customWidth="1"/>
    <col min="761" max="761" width="16.77734375" customWidth="1"/>
    <col min="762" max="762" width="14.44140625" customWidth="1"/>
    <col min="1014" max="1014" width="13.88671875" customWidth="1"/>
    <col min="1016" max="1016" width="22.77734375" customWidth="1"/>
    <col min="1017" max="1017" width="16.77734375" customWidth="1"/>
    <col min="1018" max="1018" width="14.44140625" customWidth="1"/>
    <col min="1270" max="1270" width="13.88671875" customWidth="1"/>
    <col min="1272" max="1272" width="22.77734375" customWidth="1"/>
    <col min="1273" max="1273" width="16.77734375" customWidth="1"/>
    <col min="1274" max="1274" width="14.44140625" customWidth="1"/>
    <col min="1526" max="1526" width="13.88671875" customWidth="1"/>
    <col min="1528" max="1528" width="22.77734375" customWidth="1"/>
    <col min="1529" max="1529" width="16.77734375" customWidth="1"/>
    <col min="1530" max="1530" width="14.44140625" customWidth="1"/>
    <col min="1782" max="1782" width="13.88671875" customWidth="1"/>
    <col min="1784" max="1784" width="22.77734375" customWidth="1"/>
    <col min="1785" max="1785" width="16.77734375" customWidth="1"/>
    <col min="1786" max="1786" width="14.44140625" customWidth="1"/>
    <col min="2038" max="2038" width="13.88671875" customWidth="1"/>
    <col min="2040" max="2040" width="22.77734375" customWidth="1"/>
    <col min="2041" max="2041" width="16.77734375" customWidth="1"/>
    <col min="2042" max="2042" width="14.44140625" customWidth="1"/>
    <col min="2294" max="2294" width="13.88671875" customWidth="1"/>
    <col min="2296" max="2296" width="22.77734375" customWidth="1"/>
    <col min="2297" max="2297" width="16.77734375" customWidth="1"/>
    <col min="2298" max="2298" width="14.44140625" customWidth="1"/>
    <col min="2550" max="2550" width="13.88671875" customWidth="1"/>
    <col min="2552" max="2552" width="22.77734375" customWidth="1"/>
    <col min="2553" max="2553" width="16.77734375" customWidth="1"/>
    <col min="2554" max="2554" width="14.44140625" customWidth="1"/>
    <col min="2806" max="2806" width="13.88671875" customWidth="1"/>
    <col min="2808" max="2808" width="22.77734375" customWidth="1"/>
    <col min="2809" max="2809" width="16.77734375" customWidth="1"/>
    <col min="2810" max="2810" width="14.44140625" customWidth="1"/>
    <col min="3062" max="3062" width="13.88671875" customWidth="1"/>
    <col min="3064" max="3064" width="22.77734375" customWidth="1"/>
    <col min="3065" max="3065" width="16.77734375" customWidth="1"/>
    <col min="3066" max="3066" width="14.44140625" customWidth="1"/>
    <col min="3318" max="3318" width="13.88671875" customWidth="1"/>
    <col min="3320" max="3320" width="22.77734375" customWidth="1"/>
    <col min="3321" max="3321" width="16.77734375" customWidth="1"/>
    <col min="3322" max="3322" width="14.44140625" customWidth="1"/>
    <col min="3574" max="3574" width="13.88671875" customWidth="1"/>
    <col min="3576" max="3576" width="22.77734375" customWidth="1"/>
    <col min="3577" max="3577" width="16.77734375" customWidth="1"/>
    <col min="3578" max="3578" width="14.44140625" customWidth="1"/>
    <col min="3830" max="3830" width="13.88671875" customWidth="1"/>
    <col min="3832" max="3832" width="22.77734375" customWidth="1"/>
    <col min="3833" max="3833" width="16.77734375" customWidth="1"/>
    <col min="3834" max="3834" width="14.44140625" customWidth="1"/>
    <col min="4086" max="4086" width="13.88671875" customWidth="1"/>
    <col min="4088" max="4088" width="22.77734375" customWidth="1"/>
    <col min="4089" max="4089" width="16.77734375" customWidth="1"/>
    <col min="4090" max="4090" width="14.44140625" customWidth="1"/>
    <col min="4342" max="4342" width="13.88671875" customWidth="1"/>
    <col min="4344" max="4344" width="22.77734375" customWidth="1"/>
    <col min="4345" max="4345" width="16.77734375" customWidth="1"/>
    <col min="4346" max="4346" width="14.44140625" customWidth="1"/>
    <col min="4598" max="4598" width="13.88671875" customWidth="1"/>
    <col min="4600" max="4600" width="22.77734375" customWidth="1"/>
    <col min="4601" max="4601" width="16.77734375" customWidth="1"/>
    <col min="4602" max="4602" width="14.44140625" customWidth="1"/>
    <col min="4854" max="4854" width="13.88671875" customWidth="1"/>
    <col min="4856" max="4856" width="22.77734375" customWidth="1"/>
    <col min="4857" max="4857" width="16.77734375" customWidth="1"/>
    <col min="4858" max="4858" width="14.44140625" customWidth="1"/>
    <col min="5110" max="5110" width="13.88671875" customWidth="1"/>
    <col min="5112" max="5112" width="22.77734375" customWidth="1"/>
    <col min="5113" max="5113" width="16.77734375" customWidth="1"/>
    <col min="5114" max="5114" width="14.44140625" customWidth="1"/>
    <col min="5366" max="5366" width="13.88671875" customWidth="1"/>
    <col min="5368" max="5368" width="22.77734375" customWidth="1"/>
    <col min="5369" max="5369" width="16.77734375" customWidth="1"/>
    <col min="5370" max="5370" width="14.44140625" customWidth="1"/>
    <col min="5622" max="5622" width="13.88671875" customWidth="1"/>
    <col min="5624" max="5624" width="22.77734375" customWidth="1"/>
    <col min="5625" max="5625" width="16.77734375" customWidth="1"/>
    <col min="5626" max="5626" width="14.44140625" customWidth="1"/>
    <col min="5878" max="5878" width="13.88671875" customWidth="1"/>
    <col min="5880" max="5880" width="22.77734375" customWidth="1"/>
    <col min="5881" max="5881" width="16.77734375" customWidth="1"/>
    <col min="5882" max="5882" width="14.44140625" customWidth="1"/>
    <col min="6134" max="6134" width="13.88671875" customWidth="1"/>
    <col min="6136" max="6136" width="22.77734375" customWidth="1"/>
    <col min="6137" max="6137" width="16.77734375" customWidth="1"/>
    <col min="6138" max="6138" width="14.44140625" customWidth="1"/>
    <col min="6390" max="6390" width="13.88671875" customWidth="1"/>
    <col min="6392" max="6392" width="22.77734375" customWidth="1"/>
    <col min="6393" max="6393" width="16.77734375" customWidth="1"/>
    <col min="6394" max="6394" width="14.44140625" customWidth="1"/>
    <col min="6646" max="6646" width="13.88671875" customWidth="1"/>
    <col min="6648" max="6648" width="22.77734375" customWidth="1"/>
    <col min="6649" max="6649" width="16.77734375" customWidth="1"/>
    <col min="6650" max="6650" width="14.44140625" customWidth="1"/>
    <col min="6902" max="6902" width="13.88671875" customWidth="1"/>
    <col min="6904" max="6904" width="22.77734375" customWidth="1"/>
    <col min="6905" max="6905" width="16.77734375" customWidth="1"/>
    <col min="6906" max="6906" width="14.44140625" customWidth="1"/>
    <col min="7158" max="7158" width="13.88671875" customWidth="1"/>
    <col min="7160" max="7160" width="22.77734375" customWidth="1"/>
    <col min="7161" max="7161" width="16.77734375" customWidth="1"/>
    <col min="7162" max="7162" width="14.44140625" customWidth="1"/>
    <col min="7414" max="7414" width="13.88671875" customWidth="1"/>
    <col min="7416" max="7416" width="22.77734375" customWidth="1"/>
    <col min="7417" max="7417" width="16.77734375" customWidth="1"/>
    <col min="7418" max="7418" width="14.44140625" customWidth="1"/>
    <col min="7670" max="7670" width="13.88671875" customWidth="1"/>
    <col min="7672" max="7672" width="22.77734375" customWidth="1"/>
    <col min="7673" max="7673" width="16.77734375" customWidth="1"/>
    <col min="7674" max="7674" width="14.44140625" customWidth="1"/>
    <col min="7926" max="7926" width="13.88671875" customWidth="1"/>
    <col min="7928" max="7928" width="22.77734375" customWidth="1"/>
    <col min="7929" max="7929" width="16.77734375" customWidth="1"/>
    <col min="7930" max="7930" width="14.44140625" customWidth="1"/>
    <col min="8182" max="8182" width="13.88671875" customWidth="1"/>
    <col min="8184" max="8184" width="22.77734375" customWidth="1"/>
    <col min="8185" max="8185" width="16.77734375" customWidth="1"/>
    <col min="8186" max="8186" width="14.44140625" customWidth="1"/>
    <col min="8438" max="8438" width="13.88671875" customWidth="1"/>
    <col min="8440" max="8440" width="22.77734375" customWidth="1"/>
    <col min="8441" max="8441" width="16.77734375" customWidth="1"/>
    <col min="8442" max="8442" width="14.44140625" customWidth="1"/>
    <col min="8694" max="8694" width="13.88671875" customWidth="1"/>
    <col min="8696" max="8696" width="22.77734375" customWidth="1"/>
    <col min="8697" max="8697" width="16.77734375" customWidth="1"/>
    <col min="8698" max="8698" width="14.44140625" customWidth="1"/>
    <col min="8950" max="8950" width="13.88671875" customWidth="1"/>
    <col min="8952" max="8952" width="22.77734375" customWidth="1"/>
    <col min="8953" max="8953" width="16.77734375" customWidth="1"/>
    <col min="8954" max="8954" width="14.44140625" customWidth="1"/>
    <col min="9206" max="9206" width="13.88671875" customWidth="1"/>
    <col min="9208" max="9208" width="22.77734375" customWidth="1"/>
    <col min="9209" max="9209" width="16.77734375" customWidth="1"/>
    <col min="9210" max="9210" width="14.44140625" customWidth="1"/>
    <col min="9462" max="9462" width="13.88671875" customWidth="1"/>
    <col min="9464" max="9464" width="22.77734375" customWidth="1"/>
    <col min="9465" max="9465" width="16.77734375" customWidth="1"/>
    <col min="9466" max="9466" width="14.44140625" customWidth="1"/>
    <col min="9718" max="9718" width="13.88671875" customWidth="1"/>
    <col min="9720" max="9720" width="22.77734375" customWidth="1"/>
    <col min="9721" max="9721" width="16.77734375" customWidth="1"/>
    <col min="9722" max="9722" width="14.44140625" customWidth="1"/>
    <col min="9974" max="9974" width="13.88671875" customWidth="1"/>
    <col min="9976" max="9976" width="22.77734375" customWidth="1"/>
    <col min="9977" max="9977" width="16.77734375" customWidth="1"/>
    <col min="9978" max="9978" width="14.44140625" customWidth="1"/>
    <col min="10230" max="10230" width="13.88671875" customWidth="1"/>
    <col min="10232" max="10232" width="22.77734375" customWidth="1"/>
    <col min="10233" max="10233" width="16.77734375" customWidth="1"/>
    <col min="10234" max="10234" width="14.44140625" customWidth="1"/>
    <col min="10486" max="10486" width="13.88671875" customWidth="1"/>
    <col min="10488" max="10488" width="22.77734375" customWidth="1"/>
    <col min="10489" max="10489" width="16.77734375" customWidth="1"/>
    <col min="10490" max="10490" width="14.44140625" customWidth="1"/>
    <col min="10742" max="10742" width="13.88671875" customWidth="1"/>
    <col min="10744" max="10744" width="22.77734375" customWidth="1"/>
    <col min="10745" max="10745" width="16.77734375" customWidth="1"/>
    <col min="10746" max="10746" width="14.44140625" customWidth="1"/>
    <col min="10998" max="10998" width="13.88671875" customWidth="1"/>
    <col min="11000" max="11000" width="22.77734375" customWidth="1"/>
    <col min="11001" max="11001" width="16.77734375" customWidth="1"/>
    <col min="11002" max="11002" width="14.44140625" customWidth="1"/>
    <col min="11254" max="11254" width="13.88671875" customWidth="1"/>
    <col min="11256" max="11256" width="22.77734375" customWidth="1"/>
    <col min="11257" max="11257" width="16.77734375" customWidth="1"/>
    <col min="11258" max="11258" width="14.44140625" customWidth="1"/>
    <col min="11510" max="11510" width="13.88671875" customWidth="1"/>
    <col min="11512" max="11512" width="22.77734375" customWidth="1"/>
    <col min="11513" max="11513" width="16.77734375" customWidth="1"/>
    <col min="11514" max="11514" width="14.44140625" customWidth="1"/>
    <col min="11766" max="11766" width="13.88671875" customWidth="1"/>
    <col min="11768" max="11768" width="22.77734375" customWidth="1"/>
    <col min="11769" max="11769" width="16.77734375" customWidth="1"/>
    <col min="11770" max="11770" width="14.44140625" customWidth="1"/>
    <col min="12022" max="12022" width="13.88671875" customWidth="1"/>
    <col min="12024" max="12024" width="22.77734375" customWidth="1"/>
    <col min="12025" max="12025" width="16.77734375" customWidth="1"/>
    <col min="12026" max="12026" width="14.44140625" customWidth="1"/>
    <col min="12278" max="12278" width="13.88671875" customWidth="1"/>
    <col min="12280" max="12280" width="22.77734375" customWidth="1"/>
    <col min="12281" max="12281" width="16.77734375" customWidth="1"/>
    <col min="12282" max="12282" width="14.44140625" customWidth="1"/>
    <col min="12534" max="12534" width="13.88671875" customWidth="1"/>
    <col min="12536" max="12536" width="22.77734375" customWidth="1"/>
    <col min="12537" max="12537" width="16.77734375" customWidth="1"/>
    <col min="12538" max="12538" width="14.44140625" customWidth="1"/>
    <col min="12790" max="12790" width="13.88671875" customWidth="1"/>
    <col min="12792" max="12792" width="22.77734375" customWidth="1"/>
    <col min="12793" max="12793" width="16.77734375" customWidth="1"/>
    <col min="12794" max="12794" width="14.44140625" customWidth="1"/>
    <col min="13046" max="13046" width="13.88671875" customWidth="1"/>
    <col min="13048" max="13048" width="22.77734375" customWidth="1"/>
    <col min="13049" max="13049" width="16.77734375" customWidth="1"/>
    <col min="13050" max="13050" width="14.44140625" customWidth="1"/>
    <col min="13302" max="13302" width="13.88671875" customWidth="1"/>
    <col min="13304" max="13304" width="22.77734375" customWidth="1"/>
    <col min="13305" max="13305" width="16.77734375" customWidth="1"/>
    <col min="13306" max="13306" width="14.44140625" customWidth="1"/>
    <col min="13558" max="13558" width="13.88671875" customWidth="1"/>
    <col min="13560" max="13560" width="22.77734375" customWidth="1"/>
    <col min="13561" max="13561" width="16.77734375" customWidth="1"/>
    <col min="13562" max="13562" width="14.44140625" customWidth="1"/>
    <col min="13814" max="13814" width="13.88671875" customWidth="1"/>
    <col min="13816" max="13816" width="22.77734375" customWidth="1"/>
    <col min="13817" max="13817" width="16.77734375" customWidth="1"/>
    <col min="13818" max="13818" width="14.44140625" customWidth="1"/>
    <col min="14070" max="14070" width="13.88671875" customWidth="1"/>
    <col min="14072" max="14072" width="22.77734375" customWidth="1"/>
    <col min="14073" max="14073" width="16.77734375" customWidth="1"/>
    <col min="14074" max="14074" width="14.44140625" customWidth="1"/>
    <col min="14326" max="14326" width="13.88671875" customWidth="1"/>
    <col min="14328" max="14328" width="22.77734375" customWidth="1"/>
    <col min="14329" max="14329" width="16.77734375" customWidth="1"/>
    <col min="14330" max="14330" width="14.44140625" customWidth="1"/>
    <col min="14582" max="14582" width="13.88671875" customWidth="1"/>
    <col min="14584" max="14584" width="22.77734375" customWidth="1"/>
    <col min="14585" max="14585" width="16.77734375" customWidth="1"/>
    <col min="14586" max="14586" width="14.44140625" customWidth="1"/>
    <col min="14838" max="14838" width="13.88671875" customWidth="1"/>
    <col min="14840" max="14840" width="22.77734375" customWidth="1"/>
    <col min="14841" max="14841" width="16.77734375" customWidth="1"/>
    <col min="14842" max="14842" width="14.44140625" customWidth="1"/>
    <col min="15094" max="15094" width="13.88671875" customWidth="1"/>
    <col min="15096" max="15096" width="22.77734375" customWidth="1"/>
    <col min="15097" max="15097" width="16.77734375" customWidth="1"/>
    <col min="15098" max="15098" width="14.44140625" customWidth="1"/>
    <col min="15350" max="15350" width="13.88671875" customWidth="1"/>
    <col min="15352" max="15352" width="22.77734375" customWidth="1"/>
    <col min="15353" max="15353" width="16.77734375" customWidth="1"/>
    <col min="15354" max="15354" width="14.44140625" customWidth="1"/>
    <col min="15606" max="15606" width="13.88671875" customWidth="1"/>
    <col min="15608" max="15608" width="22.77734375" customWidth="1"/>
    <col min="15609" max="15609" width="16.77734375" customWidth="1"/>
    <col min="15610" max="15610" width="14.44140625" customWidth="1"/>
    <col min="15862" max="15862" width="13.88671875" customWidth="1"/>
    <col min="15864" max="15864" width="22.77734375" customWidth="1"/>
    <col min="15865" max="15865" width="16.77734375" customWidth="1"/>
    <col min="15866" max="15866" width="14.44140625" customWidth="1"/>
    <col min="16118" max="16118" width="13.88671875" customWidth="1"/>
    <col min="16120" max="16120" width="22.77734375" customWidth="1"/>
    <col min="16121" max="16121" width="16.77734375" customWidth="1"/>
    <col min="16122" max="16122" width="14.44140625" customWidth="1"/>
  </cols>
  <sheetData>
    <row r="1" spans="1:5" ht="20.399999999999999">
      <c r="A1" s="334" t="s">
        <v>44</v>
      </c>
      <c r="B1" s="334"/>
      <c r="C1" s="334"/>
      <c r="D1" s="334"/>
      <c r="E1" s="334"/>
    </row>
    <row r="2" spans="1:5" ht="24" customHeight="1">
      <c r="A2" s="268" t="s">
        <v>45</v>
      </c>
      <c r="B2" s="269"/>
      <c r="C2" s="269"/>
      <c r="D2" s="269"/>
      <c r="E2" s="269"/>
    </row>
    <row r="3" spans="1:5" ht="29.4" customHeight="1">
      <c r="A3" s="335" t="s">
        <v>46</v>
      </c>
      <c r="B3" s="328"/>
      <c r="C3" s="336"/>
      <c r="D3" s="57" t="s">
        <v>47</v>
      </c>
      <c r="E3" s="69" t="s">
        <v>48</v>
      </c>
    </row>
    <row r="4" spans="1:5" ht="29.4" customHeight="1">
      <c r="A4" s="337" t="s">
        <v>49</v>
      </c>
      <c r="B4" s="338"/>
      <c r="C4" s="339"/>
      <c r="D4" s="199">
        <v>20294</v>
      </c>
      <c r="E4" s="270" t="s">
        <v>50</v>
      </c>
    </row>
    <row r="5" spans="1:5" ht="29.4" customHeight="1">
      <c r="A5" s="346" t="s">
        <v>51</v>
      </c>
      <c r="B5" s="340" t="s">
        <v>52</v>
      </c>
      <c r="C5" s="339"/>
      <c r="D5" s="272">
        <v>125.2</v>
      </c>
      <c r="E5" s="273" t="s">
        <v>53</v>
      </c>
    </row>
    <row r="6" spans="1:5" ht="29.4" customHeight="1">
      <c r="A6" s="347"/>
      <c r="B6" s="340" t="s">
        <v>54</v>
      </c>
      <c r="C6" s="339"/>
      <c r="D6" s="274">
        <v>617.20000000000005</v>
      </c>
      <c r="E6" s="270" t="s">
        <v>55</v>
      </c>
    </row>
    <row r="7" spans="1:5" ht="29.4" customHeight="1">
      <c r="A7" s="346" t="s">
        <v>56</v>
      </c>
      <c r="B7" s="350" t="s">
        <v>57</v>
      </c>
      <c r="C7" s="351"/>
      <c r="D7" s="275">
        <v>11.03</v>
      </c>
      <c r="E7" s="341" t="s">
        <v>58</v>
      </c>
    </row>
    <row r="8" spans="1:5" ht="29.4" customHeight="1">
      <c r="A8" s="347"/>
      <c r="B8" s="352" t="s">
        <v>59</v>
      </c>
      <c r="C8" s="352"/>
      <c r="D8" s="275">
        <v>7.56</v>
      </c>
      <c r="E8" s="342"/>
    </row>
    <row r="9" spans="1:5" ht="29.4" customHeight="1">
      <c r="A9" s="348"/>
      <c r="B9" s="340" t="s">
        <v>60</v>
      </c>
      <c r="C9" s="339"/>
      <c r="D9" s="275">
        <v>14.13</v>
      </c>
      <c r="E9" s="342"/>
    </row>
    <row r="10" spans="1:5" ht="29.4" customHeight="1">
      <c r="A10" s="271" t="s">
        <v>61</v>
      </c>
      <c r="B10" s="340" t="s">
        <v>62</v>
      </c>
      <c r="C10" s="339"/>
      <c r="D10" s="276">
        <v>9.1300000000000008</v>
      </c>
      <c r="E10" s="342"/>
    </row>
    <row r="11" spans="1:5" ht="29.4" customHeight="1">
      <c r="A11" s="337" t="s">
        <v>63</v>
      </c>
      <c r="B11" s="338"/>
      <c r="C11" s="339"/>
      <c r="D11" s="276">
        <v>11.17</v>
      </c>
      <c r="E11" s="343"/>
    </row>
    <row r="12" spans="1:5" ht="29.4" customHeight="1">
      <c r="A12" s="346" t="s">
        <v>64</v>
      </c>
      <c r="B12" s="340" t="s">
        <v>65</v>
      </c>
      <c r="C12" s="339"/>
      <c r="D12" s="276">
        <v>7.64</v>
      </c>
      <c r="E12" s="270" t="s">
        <v>66</v>
      </c>
    </row>
    <row r="13" spans="1:5" ht="29.4" customHeight="1">
      <c r="A13" s="349"/>
      <c r="B13" s="344" t="s">
        <v>67</v>
      </c>
      <c r="C13" s="345"/>
      <c r="D13" s="277">
        <v>2.42</v>
      </c>
      <c r="E13" s="278" t="s">
        <v>53</v>
      </c>
    </row>
  </sheetData>
  <mergeCells count="16">
    <mergeCell ref="E7:E11"/>
    <mergeCell ref="B12:C12"/>
    <mergeCell ref="B13:C13"/>
    <mergeCell ref="A5:A6"/>
    <mergeCell ref="A7:A9"/>
    <mergeCell ref="A12:A13"/>
    <mergeCell ref="B7:C7"/>
    <mergeCell ref="B8:C8"/>
    <mergeCell ref="B9:C9"/>
    <mergeCell ref="B10:C10"/>
    <mergeCell ref="A11:C11"/>
    <mergeCell ref="A1:E1"/>
    <mergeCell ref="A3:C3"/>
    <mergeCell ref="A4:C4"/>
    <mergeCell ref="B5:C5"/>
    <mergeCell ref="B6:C6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2"/>
  <sheetViews>
    <sheetView topLeftCell="A10" workbookViewId="0">
      <selection activeCell="L10" sqref="L10"/>
    </sheetView>
  </sheetViews>
  <sheetFormatPr defaultColWidth="9" defaultRowHeight="14.4"/>
  <cols>
    <col min="1" max="1" width="11.44140625" customWidth="1"/>
    <col min="2" max="7" width="11.5546875" customWidth="1"/>
  </cols>
  <sheetData>
    <row r="1" spans="1:7" ht="20.399999999999999">
      <c r="A1" s="353" t="str">
        <f>'[1]附表3 '!$A$1:$G$1</f>
        <v>2020年临汾市行政分区年降水量</v>
      </c>
      <c r="B1" s="353"/>
      <c r="C1" s="353"/>
      <c r="D1" s="353"/>
      <c r="E1" s="353"/>
      <c r="F1" s="353"/>
      <c r="G1" s="353"/>
    </row>
    <row r="2" spans="1:7" ht="22.2">
      <c r="A2" s="15" t="s">
        <v>68</v>
      </c>
      <c r="B2" s="263"/>
      <c r="C2" s="263"/>
      <c r="D2" s="263"/>
      <c r="E2" s="263"/>
      <c r="F2" s="263"/>
      <c r="G2" s="263"/>
    </row>
    <row r="3" spans="1:7" ht="30" customHeight="1">
      <c r="A3" s="356" t="s">
        <v>69</v>
      </c>
      <c r="B3" s="358" t="s">
        <v>70</v>
      </c>
      <c r="C3" s="354" t="s">
        <v>71</v>
      </c>
      <c r="D3" s="355"/>
      <c r="E3" s="358" t="s">
        <v>72</v>
      </c>
      <c r="F3" s="358" t="s">
        <v>73</v>
      </c>
      <c r="G3" s="360" t="s">
        <v>74</v>
      </c>
    </row>
    <row r="4" spans="1:7" ht="30" customHeight="1">
      <c r="A4" s="357"/>
      <c r="B4" s="359"/>
      <c r="C4" s="59" t="s">
        <v>75</v>
      </c>
      <c r="D4" s="59" t="s">
        <v>76</v>
      </c>
      <c r="E4" s="359"/>
      <c r="F4" s="359"/>
      <c r="G4" s="361"/>
    </row>
    <row r="5" spans="1:7" ht="30" customHeight="1">
      <c r="A5" s="60" t="s">
        <v>12</v>
      </c>
      <c r="B5" s="76">
        <v>1304</v>
      </c>
      <c r="C5" s="264">
        <v>572.455521472393</v>
      </c>
      <c r="D5" s="264">
        <v>7.4648199999999996</v>
      </c>
      <c r="E5" s="264">
        <v>31.5477557887519</v>
      </c>
      <c r="F5" s="264">
        <v>10.491318562515399</v>
      </c>
      <c r="G5" s="265" t="s">
        <v>77</v>
      </c>
    </row>
    <row r="6" spans="1:7" ht="30" customHeight="1">
      <c r="A6" s="60" t="s">
        <v>13</v>
      </c>
      <c r="B6" s="76">
        <v>222</v>
      </c>
      <c r="C6" s="264">
        <v>598.62342342342299</v>
      </c>
      <c r="D6" s="264">
        <v>1.3289439999999999</v>
      </c>
      <c r="E6" s="264">
        <v>34.879009749453502</v>
      </c>
      <c r="F6" s="264">
        <v>15.1863427791848</v>
      </c>
      <c r="G6" s="265" t="s">
        <v>77</v>
      </c>
    </row>
    <row r="7" spans="1:7" ht="30" customHeight="1">
      <c r="A7" s="60" t="s">
        <v>14</v>
      </c>
      <c r="B7" s="76">
        <v>764</v>
      </c>
      <c r="C7" s="264">
        <v>675.6</v>
      </c>
      <c r="D7" s="264">
        <v>5.1615840000000004</v>
      </c>
      <c r="E7" s="264">
        <v>53.4059945504087</v>
      </c>
      <c r="F7" s="264">
        <v>26.564256275758702</v>
      </c>
      <c r="G7" s="265" t="s">
        <v>78</v>
      </c>
    </row>
    <row r="8" spans="1:7" ht="30" customHeight="1">
      <c r="A8" s="60" t="s">
        <v>15</v>
      </c>
      <c r="B8" s="76">
        <v>429</v>
      </c>
      <c r="C8" s="264">
        <v>518.40606060606103</v>
      </c>
      <c r="D8" s="264">
        <v>2.2239620000000002</v>
      </c>
      <c r="E8" s="264">
        <v>19.204979251332801</v>
      </c>
      <c r="F8" s="264">
        <v>3.9764686619168703E-2</v>
      </c>
      <c r="G8" s="265" t="s">
        <v>79</v>
      </c>
    </row>
    <row r="9" spans="1:7" ht="30" customHeight="1">
      <c r="A9" s="60" t="s">
        <v>16</v>
      </c>
      <c r="B9" s="76">
        <v>1159</v>
      </c>
      <c r="C9" s="264">
        <v>631.45346047635496</v>
      </c>
      <c r="D9" s="264">
        <v>7.3185456069209502</v>
      </c>
      <c r="E9" s="264">
        <v>22.923768906463799</v>
      </c>
      <c r="F9" s="264">
        <v>8.27391297605533</v>
      </c>
      <c r="G9" s="265" t="s">
        <v>79</v>
      </c>
    </row>
    <row r="10" spans="1:7" ht="30" customHeight="1">
      <c r="A10" s="60" t="s">
        <v>17</v>
      </c>
      <c r="B10" s="76">
        <v>1034</v>
      </c>
      <c r="C10" s="264">
        <v>589.52395047397999</v>
      </c>
      <c r="D10" s="264">
        <v>6.09567764790095</v>
      </c>
      <c r="E10" s="264">
        <v>35.812987044937799</v>
      </c>
      <c r="F10" s="264">
        <v>14.8721649403701</v>
      </c>
      <c r="G10" s="265" t="s">
        <v>77</v>
      </c>
    </row>
    <row r="11" spans="1:7" ht="30" customHeight="1">
      <c r="A11" s="60" t="s">
        <v>18</v>
      </c>
      <c r="B11" s="76">
        <v>1501</v>
      </c>
      <c r="C11" s="264">
        <v>598.52687541638898</v>
      </c>
      <c r="D11" s="264">
        <v>8.9838883999999997</v>
      </c>
      <c r="E11" s="264">
        <v>56.613856192560696</v>
      </c>
      <c r="F11" s="264">
        <v>19.0150875753408</v>
      </c>
      <c r="G11" s="265" t="s">
        <v>77</v>
      </c>
    </row>
    <row r="12" spans="1:7" ht="30" customHeight="1">
      <c r="A12" s="60" t="s">
        <v>19</v>
      </c>
      <c r="B12" s="76">
        <v>1222</v>
      </c>
      <c r="C12" s="264">
        <v>630.71397708674294</v>
      </c>
      <c r="D12" s="264">
        <v>7.7073248000000003</v>
      </c>
      <c r="E12" s="264">
        <v>39.284016713088498</v>
      </c>
      <c r="F12" s="264">
        <v>10.768173004345501</v>
      </c>
      <c r="G12" s="265" t="s">
        <v>77</v>
      </c>
    </row>
    <row r="13" spans="1:7" ht="30" customHeight="1">
      <c r="A13" s="60" t="s">
        <v>20</v>
      </c>
      <c r="B13" s="76">
        <v>1967</v>
      </c>
      <c r="C13" s="264">
        <v>575.35325876970001</v>
      </c>
      <c r="D13" s="264">
        <v>11.317198599999999</v>
      </c>
      <c r="E13" s="264">
        <v>16.212271003615701</v>
      </c>
      <c r="F13" s="264">
        <v>-1.88382353859138</v>
      </c>
      <c r="G13" s="265" t="s">
        <v>79</v>
      </c>
    </row>
    <row r="14" spans="1:7" ht="30" customHeight="1">
      <c r="A14" s="60" t="s">
        <v>21</v>
      </c>
      <c r="B14" s="76">
        <v>919</v>
      </c>
      <c r="C14" s="264">
        <v>612.92757344940196</v>
      </c>
      <c r="D14" s="264">
        <v>5.6328044000000004</v>
      </c>
      <c r="E14" s="264">
        <v>28.725993928072199</v>
      </c>
      <c r="F14" s="264">
        <v>10.636746110000299</v>
      </c>
      <c r="G14" s="265" t="s">
        <v>77</v>
      </c>
    </row>
    <row r="15" spans="1:7" ht="30" customHeight="1">
      <c r="A15" s="60" t="s">
        <v>22</v>
      </c>
      <c r="B15" s="76">
        <v>1777</v>
      </c>
      <c r="C15" s="264">
        <v>662.98462577377597</v>
      </c>
      <c r="D15" s="264">
        <v>11.7812368</v>
      </c>
      <c r="E15" s="264">
        <v>42.374965364701701</v>
      </c>
      <c r="F15" s="264">
        <v>22.3670405636353</v>
      </c>
      <c r="G15" s="265" t="s">
        <v>77</v>
      </c>
    </row>
    <row r="16" spans="1:7" ht="30" customHeight="1">
      <c r="A16" s="60" t="s">
        <v>23</v>
      </c>
      <c r="B16" s="76">
        <v>2025</v>
      </c>
      <c r="C16" s="264">
        <v>658.52209382716001</v>
      </c>
      <c r="D16" s="264">
        <v>13.3350724</v>
      </c>
      <c r="E16" s="264">
        <v>34.733495208661402</v>
      </c>
      <c r="F16" s="264">
        <v>16.7178471866644</v>
      </c>
      <c r="G16" s="265" t="s">
        <v>77</v>
      </c>
    </row>
    <row r="17" spans="1:7" ht="30" customHeight="1">
      <c r="A17" s="60" t="s">
        <v>24</v>
      </c>
      <c r="B17" s="76">
        <v>1508</v>
      </c>
      <c r="C17" s="264">
        <v>598.5</v>
      </c>
      <c r="D17" s="264">
        <v>9.0253800000000002</v>
      </c>
      <c r="E17" s="264">
        <v>38.157894736842103</v>
      </c>
      <c r="F17" s="264">
        <v>11.618798955613601</v>
      </c>
      <c r="G17" s="265" t="s">
        <v>77</v>
      </c>
    </row>
    <row r="18" spans="1:7" ht="30" customHeight="1">
      <c r="A18" s="60" t="s">
        <v>25</v>
      </c>
      <c r="B18" s="76">
        <v>966</v>
      </c>
      <c r="C18" s="264">
        <v>615.38346790890296</v>
      </c>
      <c r="D18" s="264">
        <v>5.9446043</v>
      </c>
      <c r="E18" s="264">
        <v>55.085794763511601</v>
      </c>
      <c r="F18" s="264">
        <v>20.8767369689457</v>
      </c>
      <c r="G18" s="265" t="s">
        <v>77</v>
      </c>
    </row>
    <row r="19" spans="1:7" ht="30" customHeight="1">
      <c r="A19" s="60" t="s">
        <v>26</v>
      </c>
      <c r="B19" s="76">
        <v>1211</v>
      </c>
      <c r="C19" s="264">
        <v>647.61651118632903</v>
      </c>
      <c r="D19" s="264">
        <v>7.8426359504664402</v>
      </c>
      <c r="E19" s="264">
        <v>66.792317956183695</v>
      </c>
      <c r="F19" s="264">
        <v>32.898935191120202</v>
      </c>
      <c r="G19" s="265" t="s">
        <v>78</v>
      </c>
    </row>
    <row r="20" spans="1:7" ht="30" customHeight="1">
      <c r="A20" s="60" t="s">
        <v>27</v>
      </c>
      <c r="B20" s="76">
        <v>1421</v>
      </c>
      <c r="C20" s="264">
        <v>621.12323175452195</v>
      </c>
      <c r="D20" s="264">
        <v>8.8261611232317492</v>
      </c>
      <c r="E20" s="264">
        <v>57.4704439370648</v>
      </c>
      <c r="F20" s="264">
        <v>22.004170448737302</v>
      </c>
      <c r="G20" s="265" t="s">
        <v>77</v>
      </c>
    </row>
    <row r="21" spans="1:7" ht="30" customHeight="1">
      <c r="A21" s="60" t="s">
        <v>28</v>
      </c>
      <c r="B21" s="76">
        <v>865</v>
      </c>
      <c r="C21" s="264">
        <v>607.98618497109806</v>
      </c>
      <c r="D21" s="264">
        <v>5.2590804999999996</v>
      </c>
      <c r="E21" s="264">
        <v>23.660889925292899</v>
      </c>
      <c r="F21" s="264">
        <v>14.004534965516299</v>
      </c>
      <c r="G21" s="265" t="s">
        <v>77</v>
      </c>
    </row>
    <row r="22" spans="1:7" ht="30" customHeight="1">
      <c r="A22" s="64" t="s">
        <v>29</v>
      </c>
      <c r="B22" s="80">
        <v>20294</v>
      </c>
      <c r="C22" s="266">
        <v>617.17273403699596</v>
      </c>
      <c r="D22" s="266">
        <v>125.249034645468</v>
      </c>
      <c r="E22" s="266">
        <v>37.9184945941508</v>
      </c>
      <c r="F22" s="266">
        <v>14.6734920172791</v>
      </c>
      <c r="G22" s="267" t="s">
        <v>77</v>
      </c>
    </row>
  </sheetData>
  <mergeCells count="7">
    <mergeCell ref="A1:G1"/>
    <mergeCell ref="C3:D3"/>
    <mergeCell ref="A3:A4"/>
    <mergeCell ref="B3:B4"/>
    <mergeCell ref="E3:E4"/>
    <mergeCell ref="F3:F4"/>
    <mergeCell ref="G3:G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3"/>
  <sheetViews>
    <sheetView workbookViewId="0">
      <selection activeCell="K13" sqref="K13"/>
    </sheetView>
  </sheetViews>
  <sheetFormatPr defaultColWidth="9" defaultRowHeight="14.4"/>
  <cols>
    <col min="1" max="1" width="14.5546875" customWidth="1"/>
    <col min="2" max="2" width="14.5546875" style="258" customWidth="1"/>
    <col min="3" max="9" width="14.5546875" customWidth="1"/>
  </cols>
  <sheetData>
    <row r="1" spans="1:9" ht="20.399999999999999">
      <c r="A1" s="362" t="s">
        <v>80</v>
      </c>
      <c r="B1" s="362"/>
      <c r="C1" s="362"/>
      <c r="D1" s="362"/>
      <c r="E1" s="362"/>
      <c r="F1" s="362"/>
      <c r="G1" s="362"/>
      <c r="H1" s="362"/>
      <c r="I1" s="362"/>
    </row>
    <row r="2" spans="1:9" ht="18" customHeight="1">
      <c r="A2" s="259" t="s">
        <v>81</v>
      </c>
      <c r="B2" s="260"/>
      <c r="C2" s="97"/>
      <c r="D2" s="97"/>
      <c r="E2" s="97"/>
      <c r="F2" s="97"/>
      <c r="G2" s="97"/>
      <c r="H2" s="97"/>
      <c r="I2" s="97"/>
    </row>
    <row r="3" spans="1:9" s="197" customFormat="1" ht="21" customHeight="1">
      <c r="A3" s="356" t="s">
        <v>82</v>
      </c>
      <c r="B3" s="354"/>
      <c r="C3" s="354"/>
      <c r="D3" s="358" t="s">
        <v>70</v>
      </c>
      <c r="E3" s="354" t="s">
        <v>71</v>
      </c>
      <c r="F3" s="354"/>
      <c r="G3" s="358" t="s">
        <v>83</v>
      </c>
      <c r="H3" s="358" t="s">
        <v>84</v>
      </c>
      <c r="I3" s="367" t="s">
        <v>74</v>
      </c>
    </row>
    <row r="4" spans="1:9" s="197" customFormat="1" ht="21" customHeight="1">
      <c r="A4" s="58" t="s">
        <v>85</v>
      </c>
      <c r="B4" s="59" t="s">
        <v>86</v>
      </c>
      <c r="C4" s="59" t="s">
        <v>87</v>
      </c>
      <c r="D4" s="365"/>
      <c r="E4" s="59" t="s">
        <v>88</v>
      </c>
      <c r="F4" s="59" t="s">
        <v>89</v>
      </c>
      <c r="G4" s="366"/>
      <c r="H4" s="366"/>
      <c r="I4" s="368"/>
    </row>
    <row r="5" spans="1:9" s="197" customFormat="1" ht="21" customHeight="1">
      <c r="A5" s="60" t="s">
        <v>90</v>
      </c>
      <c r="B5" s="76"/>
      <c r="C5" s="76"/>
      <c r="D5" s="76">
        <v>7677</v>
      </c>
      <c r="E5" s="180">
        <v>631.13675091530297</v>
      </c>
      <c r="F5" s="180">
        <v>48.452368367767797</v>
      </c>
      <c r="G5" s="180">
        <v>49.673039623639703</v>
      </c>
      <c r="H5" s="180">
        <v>20.7917226632159</v>
      </c>
      <c r="I5" s="261" t="s">
        <v>77</v>
      </c>
    </row>
    <row r="6" spans="1:9" s="197" customFormat="1" ht="21" customHeight="1">
      <c r="A6" s="60"/>
      <c r="B6" s="76" t="s">
        <v>91</v>
      </c>
      <c r="C6" s="76"/>
      <c r="D6" s="76">
        <v>15</v>
      </c>
      <c r="E6" s="180">
        <v>663.1</v>
      </c>
      <c r="F6" s="180">
        <v>9.9464999999999998E-2</v>
      </c>
      <c r="G6" s="180">
        <v>60.7515151515152</v>
      </c>
      <c r="H6" s="180">
        <v>27.152444870565699</v>
      </c>
      <c r="I6" s="261" t="s">
        <v>78</v>
      </c>
    </row>
    <row r="7" spans="1:9" s="197" customFormat="1" ht="21" customHeight="1">
      <c r="A7" s="60"/>
      <c r="B7" s="76" t="s">
        <v>92</v>
      </c>
      <c r="C7" s="76"/>
      <c r="D7" s="76">
        <v>1248</v>
      </c>
      <c r="E7" s="180">
        <v>645.12708183056805</v>
      </c>
      <c r="F7" s="180">
        <v>8.0511859812454905</v>
      </c>
      <c r="G7" s="180">
        <v>66.885301928386795</v>
      </c>
      <c r="H7" s="180">
        <v>32.524051320987702</v>
      </c>
      <c r="I7" s="261" t="s">
        <v>78</v>
      </c>
    </row>
    <row r="8" spans="1:9" s="197" customFormat="1" ht="21" customHeight="1">
      <c r="A8" s="60"/>
      <c r="B8" s="76" t="s">
        <v>93</v>
      </c>
      <c r="C8" s="76"/>
      <c r="D8" s="76">
        <v>4199</v>
      </c>
      <c r="E8" s="180">
        <v>616.58837691098699</v>
      </c>
      <c r="F8" s="180">
        <v>25.890545946492399</v>
      </c>
      <c r="G8" s="180">
        <v>47.014090061482598</v>
      </c>
      <c r="H8" s="180">
        <v>17.490163283343598</v>
      </c>
      <c r="I8" s="261" t="s">
        <v>77</v>
      </c>
    </row>
    <row r="9" spans="1:9" s="197" customFormat="1" ht="21" customHeight="1">
      <c r="A9" s="60"/>
      <c r="B9" s="76" t="s">
        <v>94</v>
      </c>
      <c r="C9" s="76"/>
      <c r="D9" s="76">
        <v>1205</v>
      </c>
      <c r="E9" s="180">
        <v>655.95619292711297</v>
      </c>
      <c r="F9" s="180">
        <v>7.90427212477171</v>
      </c>
      <c r="G9" s="180">
        <v>42.264043807320903</v>
      </c>
      <c r="H9" s="180">
        <v>22.815239267386801</v>
      </c>
      <c r="I9" s="261" t="s">
        <v>77</v>
      </c>
    </row>
    <row r="10" spans="1:9" s="197" customFormat="1" ht="21" customHeight="1">
      <c r="A10" s="60"/>
      <c r="B10" s="76" t="s">
        <v>95</v>
      </c>
      <c r="C10" s="76"/>
      <c r="D10" s="76">
        <v>1010</v>
      </c>
      <c r="E10" s="180">
        <v>644.24745695626405</v>
      </c>
      <c r="F10" s="180">
        <v>6.5068993152582602</v>
      </c>
      <c r="G10" s="180">
        <v>50.661104723871802</v>
      </c>
      <c r="H10" s="180">
        <v>18.5149847233745</v>
      </c>
      <c r="I10" s="261" t="s">
        <v>77</v>
      </c>
    </row>
    <row r="11" spans="1:9" s="197" customFormat="1" ht="21" customHeight="1">
      <c r="A11" s="60" t="s">
        <v>96</v>
      </c>
      <c r="B11" s="76"/>
      <c r="C11" s="76"/>
      <c r="D11" s="76">
        <v>10209</v>
      </c>
      <c r="E11" s="180">
        <v>613.14433691730801</v>
      </c>
      <c r="F11" s="180">
        <v>62.595905355888</v>
      </c>
      <c r="G11" s="180">
        <v>35.3351484352917</v>
      </c>
      <c r="H11" s="180">
        <v>14.0945919086916</v>
      </c>
      <c r="I11" s="261" t="s">
        <v>77</v>
      </c>
    </row>
    <row r="12" spans="1:9" s="197" customFormat="1" ht="21" customHeight="1">
      <c r="A12" s="60"/>
      <c r="B12" s="76" t="s">
        <v>97</v>
      </c>
      <c r="C12" s="76"/>
      <c r="D12" s="76">
        <v>1615</v>
      </c>
      <c r="E12" s="180">
        <v>643.25711277636697</v>
      </c>
      <c r="F12" s="180">
        <v>10.388602371338299</v>
      </c>
      <c r="G12" s="180">
        <v>38.277922703253402</v>
      </c>
      <c r="H12" s="180">
        <v>20.5052665373487</v>
      </c>
      <c r="I12" s="261" t="s">
        <v>77</v>
      </c>
    </row>
    <row r="13" spans="1:9" s="197" customFormat="1" ht="21" customHeight="1">
      <c r="A13" s="60"/>
      <c r="B13" s="76" t="s">
        <v>98</v>
      </c>
      <c r="C13" s="76"/>
      <c r="D13" s="76">
        <v>5718</v>
      </c>
      <c r="E13" s="180">
        <v>601.46257050417296</v>
      </c>
      <c r="F13" s="180">
        <v>34.391629781428598</v>
      </c>
      <c r="G13" s="180">
        <v>39.272651220752202</v>
      </c>
      <c r="H13" s="180">
        <v>13.547776194860001</v>
      </c>
      <c r="I13" s="261" t="s">
        <v>77</v>
      </c>
    </row>
    <row r="14" spans="1:9" s="197" customFormat="1" ht="21" customHeight="1">
      <c r="A14" s="60"/>
      <c r="B14" s="76"/>
      <c r="C14" s="76" t="s">
        <v>99</v>
      </c>
      <c r="D14" s="76">
        <v>1123</v>
      </c>
      <c r="E14" s="180">
        <v>625.37905092592598</v>
      </c>
      <c r="F14" s="180">
        <v>7.0230067418981497</v>
      </c>
      <c r="G14" s="180">
        <v>42.162470973274701</v>
      </c>
      <c r="H14" s="180">
        <v>10.725752642692299</v>
      </c>
      <c r="I14" s="261" t="s">
        <v>77</v>
      </c>
    </row>
    <row r="15" spans="1:9" s="197" customFormat="1" ht="21" customHeight="1">
      <c r="A15" s="60"/>
      <c r="B15" s="76"/>
      <c r="C15" s="76" t="s">
        <v>100</v>
      </c>
      <c r="D15" s="76">
        <v>228</v>
      </c>
      <c r="E15" s="180">
        <v>573.57315789473705</v>
      </c>
      <c r="F15" s="180">
        <v>1.3077468000000001</v>
      </c>
      <c r="G15" s="180">
        <v>45.566508056017</v>
      </c>
      <c r="H15" s="180">
        <v>12.9970760233918</v>
      </c>
      <c r="I15" s="261" t="s">
        <v>77</v>
      </c>
    </row>
    <row r="16" spans="1:9" s="197" customFormat="1" ht="21" customHeight="1">
      <c r="A16" s="60"/>
      <c r="B16" s="76"/>
      <c r="C16" s="76" t="s">
        <v>101</v>
      </c>
      <c r="D16" s="76">
        <v>878</v>
      </c>
      <c r="E16" s="180">
        <v>605.46531890660594</v>
      </c>
      <c r="F16" s="180">
        <v>5.3159855</v>
      </c>
      <c r="G16" s="180">
        <v>36.441691089008899</v>
      </c>
      <c r="H16" s="180">
        <v>13.0654190301785</v>
      </c>
      <c r="I16" s="261" t="s">
        <v>77</v>
      </c>
    </row>
    <row r="17" spans="1:9" s="197" customFormat="1" ht="21" customHeight="1">
      <c r="A17" s="60"/>
      <c r="B17" s="76"/>
      <c r="C17" s="76" t="s">
        <v>102</v>
      </c>
      <c r="D17" s="76">
        <v>3489</v>
      </c>
      <c r="E17" s="180">
        <v>594.57984349471201</v>
      </c>
      <c r="F17" s="180">
        <v>20.744890739530501</v>
      </c>
      <c r="G17" s="180">
        <v>38.6776605400579</v>
      </c>
      <c r="H17" s="180">
        <v>14.6951858593194</v>
      </c>
      <c r="I17" s="261" t="s">
        <v>77</v>
      </c>
    </row>
    <row r="18" spans="1:9" s="197" customFormat="1" ht="21" customHeight="1">
      <c r="A18" s="60"/>
      <c r="B18" s="76" t="s">
        <v>103</v>
      </c>
      <c r="C18" s="76"/>
      <c r="D18" s="76">
        <v>2876</v>
      </c>
      <c r="E18" s="180">
        <v>619.46012528237304</v>
      </c>
      <c r="F18" s="180">
        <v>17.815673203121101</v>
      </c>
      <c r="G18" s="180">
        <v>26.8387152784757</v>
      </c>
      <c r="H18" s="180">
        <v>11.6748017455153</v>
      </c>
      <c r="I18" s="261" t="s">
        <v>77</v>
      </c>
    </row>
    <row r="19" spans="1:9" s="197" customFormat="1" ht="21" customHeight="1">
      <c r="A19" s="60"/>
      <c r="B19" s="76"/>
      <c r="C19" s="76" t="s">
        <v>104</v>
      </c>
      <c r="D19" s="76">
        <v>1349</v>
      </c>
      <c r="E19" s="180">
        <v>602.50312106160595</v>
      </c>
      <c r="F19" s="180">
        <v>8.1277671031210605</v>
      </c>
      <c r="G19" s="180">
        <v>24.798777755322501</v>
      </c>
      <c r="H19" s="180">
        <v>7.5706340049286904</v>
      </c>
      <c r="I19" s="261" t="s">
        <v>79</v>
      </c>
    </row>
    <row r="20" spans="1:9" s="197" customFormat="1" ht="21" customHeight="1">
      <c r="A20" s="60"/>
      <c r="B20" s="76"/>
      <c r="C20" s="76" t="s">
        <v>105</v>
      </c>
      <c r="D20" s="76">
        <v>1527</v>
      </c>
      <c r="E20" s="180">
        <v>634.44047806155902</v>
      </c>
      <c r="F20" s="180">
        <v>9.6879060999999993</v>
      </c>
      <c r="G20" s="180">
        <v>28.6023011220739</v>
      </c>
      <c r="H20" s="180">
        <v>15.373791245964499</v>
      </c>
      <c r="I20" s="261" t="s">
        <v>77</v>
      </c>
    </row>
    <row r="21" spans="1:9" s="197" customFormat="1" ht="21" customHeight="1">
      <c r="A21" s="60" t="s">
        <v>106</v>
      </c>
      <c r="B21" s="76"/>
      <c r="C21" s="76"/>
      <c r="D21" s="76">
        <v>135</v>
      </c>
      <c r="E21" s="180">
        <v>729.1</v>
      </c>
      <c r="F21" s="180">
        <v>0.98428499999999997</v>
      </c>
      <c r="G21" s="180">
        <v>9.03245102437565</v>
      </c>
      <c r="H21" s="180">
        <v>6.5935672514619901</v>
      </c>
      <c r="I21" s="261" t="s">
        <v>79</v>
      </c>
    </row>
    <row r="22" spans="1:9" s="197" customFormat="1" ht="21" customHeight="1">
      <c r="A22" s="60" t="s">
        <v>107</v>
      </c>
      <c r="B22" s="76"/>
      <c r="C22" s="76"/>
      <c r="D22" s="76">
        <v>2273</v>
      </c>
      <c r="E22" s="180">
        <v>581.45772987241503</v>
      </c>
      <c r="F22" s="180">
        <v>13.2165342</v>
      </c>
      <c r="G22" s="180">
        <v>17.0997703409789</v>
      </c>
      <c r="H22" s="180">
        <v>-0.72430768782393495</v>
      </c>
      <c r="I22" s="261" t="s">
        <v>79</v>
      </c>
    </row>
    <row r="23" spans="1:9" s="197" customFormat="1" ht="21" customHeight="1">
      <c r="A23" s="363" t="s">
        <v>108</v>
      </c>
      <c r="B23" s="364"/>
      <c r="C23" s="364"/>
      <c r="D23" s="80">
        <v>20294</v>
      </c>
      <c r="E23" s="187">
        <v>617.17273403699596</v>
      </c>
      <c r="F23" s="187">
        <v>125.249034645468</v>
      </c>
      <c r="G23" s="187">
        <v>37.918494594150701</v>
      </c>
      <c r="H23" s="187">
        <v>14.6734920172791</v>
      </c>
      <c r="I23" s="262" t="s">
        <v>77</v>
      </c>
    </row>
  </sheetData>
  <mergeCells count="8">
    <mergeCell ref="A1:I1"/>
    <mergeCell ref="A3:C3"/>
    <mergeCell ref="E3:F3"/>
    <mergeCell ref="A23:C23"/>
    <mergeCell ref="D3:D4"/>
    <mergeCell ref="G3:G4"/>
    <mergeCell ref="H3:H4"/>
    <mergeCell ref="I3:I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5"/>
  <sheetViews>
    <sheetView workbookViewId="0">
      <selection activeCell="V7" sqref="V7"/>
    </sheetView>
  </sheetViews>
  <sheetFormatPr defaultColWidth="9" defaultRowHeight="14.4"/>
  <cols>
    <col min="1" max="1" width="7" customWidth="1"/>
    <col min="2" max="3" width="7.109375" customWidth="1"/>
    <col min="4" max="4" width="10.88671875" customWidth="1"/>
    <col min="5" max="16" width="7.44140625" customWidth="1"/>
  </cols>
  <sheetData>
    <row r="1" spans="1:17" ht="20.399999999999999">
      <c r="A1" s="369" t="s">
        <v>109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17" ht="19.95" customHeight="1">
      <c r="A2" s="370" t="s">
        <v>110</v>
      </c>
      <c r="B2" s="370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371" t="s">
        <v>111</v>
      </c>
      <c r="P2" s="371"/>
      <c r="Q2" s="371"/>
    </row>
    <row r="3" spans="1:17" ht="31.95" customHeight="1">
      <c r="A3" s="56" t="s">
        <v>112</v>
      </c>
      <c r="B3" s="17" t="s">
        <v>113</v>
      </c>
      <c r="C3" s="57" t="s">
        <v>114</v>
      </c>
      <c r="D3" s="57" t="s">
        <v>115</v>
      </c>
      <c r="E3" s="57" t="s">
        <v>116</v>
      </c>
      <c r="F3" s="57" t="s">
        <v>117</v>
      </c>
      <c r="G3" s="57" t="s">
        <v>118</v>
      </c>
      <c r="H3" s="57" t="s">
        <v>119</v>
      </c>
      <c r="I3" s="57" t="s">
        <v>120</v>
      </c>
      <c r="J3" s="57" t="s">
        <v>121</v>
      </c>
      <c r="K3" s="57" t="s">
        <v>122</v>
      </c>
      <c r="L3" s="57" t="s">
        <v>123</v>
      </c>
      <c r="M3" s="57" t="s">
        <v>124</v>
      </c>
      <c r="N3" s="57" t="s">
        <v>125</v>
      </c>
      <c r="O3" s="57" t="s">
        <v>126</v>
      </c>
      <c r="P3" s="57" t="s">
        <v>127</v>
      </c>
      <c r="Q3" s="18" t="s">
        <v>128</v>
      </c>
    </row>
    <row r="4" spans="1:17" ht="31.95" customHeight="1">
      <c r="A4" s="372" t="s">
        <v>129</v>
      </c>
      <c r="B4" s="375" t="s">
        <v>130</v>
      </c>
      <c r="C4" s="374" t="s">
        <v>131</v>
      </c>
      <c r="D4" s="76" t="s">
        <v>132</v>
      </c>
      <c r="E4" s="256">
        <v>22.6</v>
      </c>
      <c r="F4" s="256">
        <v>12.2</v>
      </c>
      <c r="G4" s="256">
        <v>6.5</v>
      </c>
      <c r="H4" s="256">
        <v>23.3</v>
      </c>
      <c r="I4" s="256">
        <v>66</v>
      </c>
      <c r="J4" s="256">
        <v>55.2</v>
      </c>
      <c r="K4" s="256">
        <v>74</v>
      </c>
      <c r="L4" s="256">
        <v>243.6</v>
      </c>
      <c r="M4" s="256">
        <v>32</v>
      </c>
      <c r="N4" s="256">
        <v>30.9</v>
      </c>
      <c r="O4" s="256">
        <v>22.6</v>
      </c>
      <c r="P4" s="256">
        <v>0.3</v>
      </c>
      <c r="Q4" s="257">
        <v>589.20000000000005</v>
      </c>
    </row>
    <row r="5" spans="1:17" ht="31.95" customHeight="1">
      <c r="A5" s="373"/>
      <c r="B5" s="375"/>
      <c r="C5" s="374"/>
      <c r="D5" s="76" t="s">
        <v>133</v>
      </c>
      <c r="E5" s="251">
        <v>4.0999999999999996</v>
      </c>
      <c r="F5" s="251">
        <v>6.6</v>
      </c>
      <c r="G5" s="251">
        <v>16.100000000000001</v>
      </c>
      <c r="H5" s="251">
        <v>26.3</v>
      </c>
      <c r="I5" s="251">
        <v>37.9</v>
      </c>
      <c r="J5" s="251">
        <v>59.4</v>
      </c>
      <c r="K5" s="251">
        <v>113.5</v>
      </c>
      <c r="L5" s="251">
        <v>112.8</v>
      </c>
      <c r="M5" s="251">
        <v>64.900000000000006</v>
      </c>
      <c r="N5" s="251">
        <v>35.9</v>
      </c>
      <c r="O5" s="251">
        <v>15</v>
      </c>
      <c r="P5" s="251">
        <v>4.3</v>
      </c>
      <c r="Q5" s="252">
        <v>496.8</v>
      </c>
    </row>
    <row r="6" spans="1:17" ht="31.95" customHeight="1">
      <c r="A6" s="373" t="s">
        <v>93</v>
      </c>
      <c r="B6" s="375" t="s">
        <v>134</v>
      </c>
      <c r="C6" s="374" t="s">
        <v>135</v>
      </c>
      <c r="D6" s="76" t="s">
        <v>132</v>
      </c>
      <c r="E6" s="256">
        <v>17.100000000000001</v>
      </c>
      <c r="F6" s="256">
        <v>12</v>
      </c>
      <c r="G6" s="256">
        <v>3.2</v>
      </c>
      <c r="H6" s="256">
        <v>25.5</v>
      </c>
      <c r="I6" s="256">
        <v>54.8</v>
      </c>
      <c r="J6" s="256">
        <v>69</v>
      </c>
      <c r="K6" s="256">
        <v>84.4</v>
      </c>
      <c r="L6" s="256">
        <v>173.6</v>
      </c>
      <c r="M6" s="256">
        <v>28.4</v>
      </c>
      <c r="N6" s="256">
        <v>16.899999999999999</v>
      </c>
      <c r="O6" s="256">
        <v>41</v>
      </c>
      <c r="P6" s="256">
        <v>1.3</v>
      </c>
      <c r="Q6" s="257">
        <v>527.20000000000005</v>
      </c>
    </row>
    <row r="7" spans="1:17" ht="31.95" customHeight="1">
      <c r="A7" s="373"/>
      <c r="B7" s="375"/>
      <c r="C7" s="374"/>
      <c r="D7" s="76" t="s">
        <v>133</v>
      </c>
      <c r="E7" s="251">
        <v>3.3</v>
      </c>
      <c r="F7" s="251">
        <v>5.6</v>
      </c>
      <c r="G7" s="251">
        <v>14.9</v>
      </c>
      <c r="H7" s="251">
        <v>23.8</v>
      </c>
      <c r="I7" s="251">
        <v>35.700000000000003</v>
      </c>
      <c r="J7" s="251">
        <v>56.1</v>
      </c>
      <c r="K7" s="251">
        <v>115.2</v>
      </c>
      <c r="L7" s="251">
        <v>108.1</v>
      </c>
      <c r="M7" s="251">
        <v>66.400000000000006</v>
      </c>
      <c r="N7" s="251">
        <v>35.1</v>
      </c>
      <c r="O7" s="251">
        <v>15.4</v>
      </c>
      <c r="P7" s="251">
        <v>3.3</v>
      </c>
      <c r="Q7" s="252">
        <v>482.9</v>
      </c>
    </row>
    <row r="8" spans="1:17" ht="31.95" customHeight="1">
      <c r="A8" s="373" t="s">
        <v>136</v>
      </c>
      <c r="B8" s="375" t="s">
        <v>137</v>
      </c>
      <c r="C8" s="374" t="s">
        <v>137</v>
      </c>
      <c r="D8" s="76" t="s">
        <v>132</v>
      </c>
      <c r="E8" s="256">
        <v>14.6</v>
      </c>
      <c r="F8" s="256">
        <v>10.8</v>
      </c>
      <c r="G8" s="256">
        <v>6</v>
      </c>
      <c r="H8" s="256">
        <v>16.7</v>
      </c>
      <c r="I8" s="256">
        <v>55.4</v>
      </c>
      <c r="J8" s="256">
        <v>79.400000000000006</v>
      </c>
      <c r="K8" s="256">
        <v>49.4</v>
      </c>
      <c r="L8" s="256">
        <v>257.2</v>
      </c>
      <c r="M8" s="256">
        <v>31.4</v>
      </c>
      <c r="N8" s="256">
        <v>27.1</v>
      </c>
      <c r="O8" s="256">
        <v>29.8</v>
      </c>
      <c r="P8" s="256">
        <v>0.8</v>
      </c>
      <c r="Q8" s="257">
        <v>578.6</v>
      </c>
    </row>
    <row r="9" spans="1:17" ht="31.95" customHeight="1">
      <c r="A9" s="373"/>
      <c r="B9" s="375"/>
      <c r="C9" s="374"/>
      <c r="D9" s="76" t="s">
        <v>133</v>
      </c>
      <c r="E9" s="251">
        <v>4</v>
      </c>
      <c r="F9" s="251">
        <v>5.5</v>
      </c>
      <c r="G9" s="251">
        <v>17.899999999999999</v>
      </c>
      <c r="H9" s="251">
        <v>31</v>
      </c>
      <c r="I9" s="251">
        <v>45.2</v>
      </c>
      <c r="J9" s="251">
        <v>65.400000000000006</v>
      </c>
      <c r="K9" s="251">
        <v>143.6</v>
      </c>
      <c r="L9" s="251">
        <v>108.3</v>
      </c>
      <c r="M9" s="251">
        <v>69.099999999999994</v>
      </c>
      <c r="N9" s="251">
        <v>41.5</v>
      </c>
      <c r="O9" s="251">
        <v>15.3</v>
      </c>
      <c r="P9" s="251">
        <v>4</v>
      </c>
      <c r="Q9" s="252">
        <v>550.79999999999995</v>
      </c>
    </row>
    <row r="10" spans="1:17" ht="31.95" customHeight="1">
      <c r="A10" s="373" t="s">
        <v>138</v>
      </c>
      <c r="B10" s="375" t="s">
        <v>139</v>
      </c>
      <c r="C10" s="374" t="s">
        <v>140</v>
      </c>
      <c r="D10" s="76" t="s">
        <v>132</v>
      </c>
      <c r="E10" s="256">
        <v>24.7</v>
      </c>
      <c r="F10" s="256">
        <v>12.6</v>
      </c>
      <c r="G10" s="256">
        <v>4.8</v>
      </c>
      <c r="H10" s="256">
        <v>24.3</v>
      </c>
      <c r="I10" s="256">
        <v>64</v>
      </c>
      <c r="J10" s="256">
        <v>41.4</v>
      </c>
      <c r="K10" s="256">
        <v>94</v>
      </c>
      <c r="L10" s="256" t="s">
        <v>141</v>
      </c>
      <c r="M10" s="256">
        <v>14.8</v>
      </c>
      <c r="N10" s="256">
        <v>24.4</v>
      </c>
      <c r="O10" s="256">
        <v>16.899999999999999</v>
      </c>
      <c r="P10" s="256">
        <v>0.2</v>
      </c>
      <c r="Q10" s="257">
        <v>631.5</v>
      </c>
    </row>
    <row r="11" spans="1:17" ht="31.95" customHeight="1">
      <c r="A11" s="373"/>
      <c r="B11" s="375"/>
      <c r="C11" s="374"/>
      <c r="D11" s="76" t="s">
        <v>133</v>
      </c>
      <c r="E11" s="251">
        <v>4.0999999999999996</v>
      </c>
      <c r="F11" s="251">
        <v>5.7</v>
      </c>
      <c r="G11" s="251">
        <v>17.399999999999999</v>
      </c>
      <c r="H11" s="251">
        <v>27.4</v>
      </c>
      <c r="I11" s="251">
        <v>35.6</v>
      </c>
      <c r="J11" s="251">
        <v>59.5</v>
      </c>
      <c r="K11" s="251">
        <v>118</v>
      </c>
      <c r="L11" s="251">
        <v>95.6</v>
      </c>
      <c r="M11" s="251">
        <v>66.2</v>
      </c>
      <c r="N11" s="251">
        <v>35.1</v>
      </c>
      <c r="O11" s="251">
        <v>15.7</v>
      </c>
      <c r="P11" s="251">
        <v>3.3</v>
      </c>
      <c r="Q11" s="252">
        <v>483.6</v>
      </c>
    </row>
    <row r="12" spans="1:17" ht="31.95" customHeight="1">
      <c r="A12" s="373" t="s">
        <v>138</v>
      </c>
      <c r="B12" s="375" t="s">
        <v>142</v>
      </c>
      <c r="C12" s="374" t="s">
        <v>143</v>
      </c>
      <c r="D12" s="76" t="s">
        <v>132</v>
      </c>
      <c r="E12" s="256">
        <v>22.6</v>
      </c>
      <c r="F12" s="256">
        <v>13.7</v>
      </c>
      <c r="G12" s="256">
        <v>2.4</v>
      </c>
      <c r="H12" s="256">
        <v>17</v>
      </c>
      <c r="I12" s="256">
        <v>47.2</v>
      </c>
      <c r="J12" s="256">
        <v>75.2</v>
      </c>
      <c r="K12" s="256">
        <v>41.4</v>
      </c>
      <c r="L12" s="256">
        <v>280.60000000000002</v>
      </c>
      <c r="M12" s="256">
        <v>8.8000000000000007</v>
      </c>
      <c r="N12" s="256">
        <v>33</v>
      </c>
      <c r="O12" s="256">
        <v>17.100000000000001</v>
      </c>
      <c r="P12" s="256">
        <v>0.2</v>
      </c>
      <c r="Q12" s="257">
        <v>559.20000000000005</v>
      </c>
    </row>
    <row r="13" spans="1:17" ht="31.95" customHeight="1">
      <c r="A13" s="373"/>
      <c r="B13" s="375"/>
      <c r="C13" s="374"/>
      <c r="D13" s="76" t="s">
        <v>133</v>
      </c>
      <c r="E13" s="251">
        <v>4.0999999999999996</v>
      </c>
      <c r="F13" s="251">
        <v>6.7</v>
      </c>
      <c r="G13" s="251">
        <v>19.100000000000001</v>
      </c>
      <c r="H13" s="251">
        <v>31.3</v>
      </c>
      <c r="I13" s="251">
        <v>40.200000000000003</v>
      </c>
      <c r="J13" s="251">
        <v>52.6</v>
      </c>
      <c r="K13" s="251">
        <v>109.8</v>
      </c>
      <c r="L13" s="251">
        <v>91.1</v>
      </c>
      <c r="M13" s="251">
        <v>57.7</v>
      </c>
      <c r="N13" s="251">
        <v>38.1</v>
      </c>
      <c r="O13" s="251">
        <v>17.899999999999999</v>
      </c>
      <c r="P13" s="251">
        <v>4.5999999999999996</v>
      </c>
      <c r="Q13" s="252">
        <v>473.2</v>
      </c>
    </row>
    <row r="14" spans="1:17" ht="31.95" customHeight="1">
      <c r="A14" s="373" t="s">
        <v>144</v>
      </c>
      <c r="B14" s="375" t="s">
        <v>145</v>
      </c>
      <c r="C14" s="374" t="s">
        <v>146</v>
      </c>
      <c r="D14" s="76" t="s">
        <v>132</v>
      </c>
      <c r="E14" s="256">
        <v>17</v>
      </c>
      <c r="F14" s="256">
        <v>22.7</v>
      </c>
      <c r="G14" s="256">
        <v>6.6</v>
      </c>
      <c r="H14" s="256">
        <v>33.5</v>
      </c>
      <c r="I14" s="256">
        <v>51.6</v>
      </c>
      <c r="J14" s="256">
        <v>48.2</v>
      </c>
      <c r="K14" s="256">
        <v>124.2</v>
      </c>
      <c r="L14" s="256">
        <v>238</v>
      </c>
      <c r="M14" s="256">
        <v>4</v>
      </c>
      <c r="N14" s="256">
        <v>24.1</v>
      </c>
      <c r="O14" s="256">
        <v>21.7</v>
      </c>
      <c r="P14" s="256">
        <v>1</v>
      </c>
      <c r="Q14" s="257">
        <v>592.6</v>
      </c>
    </row>
    <row r="15" spans="1:17" ht="31.95" customHeight="1">
      <c r="A15" s="363"/>
      <c r="B15" s="364"/>
      <c r="C15" s="376"/>
      <c r="D15" s="80" t="s">
        <v>133</v>
      </c>
      <c r="E15" s="253">
        <v>5</v>
      </c>
      <c r="F15" s="253">
        <v>7.8</v>
      </c>
      <c r="G15" s="253">
        <v>18.3</v>
      </c>
      <c r="H15" s="253">
        <v>31.7</v>
      </c>
      <c r="I15" s="253">
        <v>45.9</v>
      </c>
      <c r="J15" s="253">
        <v>65.3</v>
      </c>
      <c r="K15" s="253">
        <v>150.19999999999999</v>
      </c>
      <c r="L15" s="253">
        <v>115</v>
      </c>
      <c r="M15" s="253">
        <v>76</v>
      </c>
      <c r="N15" s="253">
        <v>43.6</v>
      </c>
      <c r="O15" s="253">
        <v>20.9</v>
      </c>
      <c r="P15" s="253">
        <v>5</v>
      </c>
      <c r="Q15" s="254">
        <v>584.70000000000005</v>
      </c>
    </row>
  </sheetData>
  <mergeCells count="21">
    <mergeCell ref="C14:C15"/>
    <mergeCell ref="A8:A9"/>
    <mergeCell ref="A10:A11"/>
    <mergeCell ref="A12:A13"/>
    <mergeCell ref="A14:A15"/>
    <mergeCell ref="B14:B15"/>
    <mergeCell ref="B8:B9"/>
    <mergeCell ref="B10:B11"/>
    <mergeCell ref="B12:B13"/>
    <mergeCell ref="C8:C9"/>
    <mergeCell ref="C10:C11"/>
    <mergeCell ref="C12:C13"/>
    <mergeCell ref="A1:Q1"/>
    <mergeCell ref="A2:B2"/>
    <mergeCell ref="O2:Q2"/>
    <mergeCell ref="A4:A5"/>
    <mergeCell ref="A6:A7"/>
    <mergeCell ref="C4:C5"/>
    <mergeCell ref="C6:C7"/>
    <mergeCell ref="B4:B5"/>
    <mergeCell ref="B6:B7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22"/>
  <sheetViews>
    <sheetView topLeftCell="A7" workbookViewId="0">
      <selection activeCell="F18" sqref="F18"/>
    </sheetView>
  </sheetViews>
  <sheetFormatPr defaultColWidth="9" defaultRowHeight="14.4"/>
  <cols>
    <col min="1" max="1" width="11.6640625" customWidth="1"/>
    <col min="2" max="2" width="13.44140625" customWidth="1"/>
    <col min="3" max="3" width="14.6640625" customWidth="1"/>
    <col min="4" max="4" width="14.21875" customWidth="1"/>
    <col min="5" max="5" width="14" customWidth="1"/>
    <col min="6" max="6" width="12.88671875" customWidth="1"/>
  </cols>
  <sheetData>
    <row r="1" spans="1:6" ht="20.399999999999999">
      <c r="A1" s="353" t="s">
        <v>147</v>
      </c>
      <c r="B1" s="353"/>
      <c r="C1" s="353"/>
      <c r="D1" s="353"/>
      <c r="E1" s="353"/>
      <c r="F1" s="353"/>
    </row>
    <row r="2" spans="1:6" ht="20.399999999999999">
      <c r="A2" s="238" t="s">
        <v>148</v>
      </c>
      <c r="B2" s="239"/>
      <c r="C2" s="239"/>
      <c r="D2" s="239"/>
      <c r="E2" s="239"/>
      <c r="F2" s="239"/>
    </row>
    <row r="3" spans="1:6" ht="30" customHeight="1">
      <c r="A3" s="356" t="s">
        <v>149</v>
      </c>
      <c r="B3" s="358" t="s">
        <v>70</v>
      </c>
      <c r="C3" s="358" t="s">
        <v>150</v>
      </c>
      <c r="D3" s="358" t="s">
        <v>151</v>
      </c>
      <c r="E3" s="358" t="s">
        <v>152</v>
      </c>
      <c r="F3" s="360" t="s">
        <v>153</v>
      </c>
    </row>
    <row r="4" spans="1:6" ht="30" customHeight="1">
      <c r="A4" s="377"/>
      <c r="B4" s="365"/>
      <c r="C4" s="365"/>
      <c r="D4" s="365"/>
      <c r="E4" s="366"/>
      <c r="F4" s="378"/>
    </row>
    <row r="5" spans="1:6" ht="30" customHeight="1">
      <c r="A5" s="60" t="s">
        <v>12</v>
      </c>
      <c r="B5" s="76">
        <v>1304</v>
      </c>
      <c r="C5" s="76">
        <v>12538</v>
      </c>
      <c r="D5" s="251">
        <v>96.150306748466207</v>
      </c>
      <c r="E5" s="251">
        <v>15.7175819104753</v>
      </c>
      <c r="F5" s="252">
        <v>-37.007636655948602</v>
      </c>
    </row>
    <row r="6" spans="1:6" ht="30" customHeight="1">
      <c r="A6" s="60" t="s">
        <v>13</v>
      </c>
      <c r="B6" s="76">
        <v>222</v>
      </c>
      <c r="C6" s="76">
        <v>177</v>
      </c>
      <c r="D6" s="251">
        <v>7.9729729729729701</v>
      </c>
      <c r="E6" s="251">
        <v>18</v>
      </c>
      <c r="F6" s="252">
        <v>-61.935483870967701</v>
      </c>
    </row>
    <row r="7" spans="1:6" ht="30" customHeight="1">
      <c r="A7" s="60" t="s">
        <v>14</v>
      </c>
      <c r="B7" s="76">
        <v>764</v>
      </c>
      <c r="C7" s="76">
        <v>6812</v>
      </c>
      <c r="D7" s="251">
        <v>89.162303664921495</v>
      </c>
      <c r="E7" s="251">
        <v>-5.2968163492284202</v>
      </c>
      <c r="F7" s="252">
        <v>-70.537606504908993</v>
      </c>
    </row>
    <row r="8" spans="1:6" ht="30" customHeight="1">
      <c r="A8" s="60" t="s">
        <v>15</v>
      </c>
      <c r="B8" s="76">
        <v>429</v>
      </c>
      <c r="C8" s="76">
        <v>617</v>
      </c>
      <c r="D8" s="251">
        <v>14.3822843822844</v>
      </c>
      <c r="E8" s="251">
        <v>15.7598499061914</v>
      </c>
      <c r="F8" s="252">
        <v>-44.614003590664304</v>
      </c>
    </row>
    <row r="9" spans="1:6" ht="30" customHeight="1">
      <c r="A9" s="60" t="s">
        <v>16</v>
      </c>
      <c r="B9" s="76">
        <v>1159</v>
      </c>
      <c r="C9" s="76">
        <v>3773</v>
      </c>
      <c r="D9" s="251">
        <v>32.553925798101801</v>
      </c>
      <c r="E9" s="251">
        <v>23.7454903246966</v>
      </c>
      <c r="F9" s="252">
        <v>-42.423317564474303</v>
      </c>
    </row>
    <row r="10" spans="1:6" ht="30" customHeight="1">
      <c r="A10" s="60" t="s">
        <v>17</v>
      </c>
      <c r="B10" s="76">
        <v>1034</v>
      </c>
      <c r="C10" s="76">
        <v>1345</v>
      </c>
      <c r="D10" s="251">
        <v>13.007736943907201</v>
      </c>
      <c r="E10" s="251">
        <v>31.862745098039198</v>
      </c>
      <c r="F10" s="252">
        <v>-46.8799368088468</v>
      </c>
    </row>
    <row r="11" spans="1:6" ht="30" customHeight="1">
      <c r="A11" s="60" t="s">
        <v>18</v>
      </c>
      <c r="B11" s="76">
        <v>1501</v>
      </c>
      <c r="C11" s="76">
        <v>12575</v>
      </c>
      <c r="D11" s="251">
        <v>83.777481678880704</v>
      </c>
      <c r="E11" s="251">
        <v>7.7456944563447898</v>
      </c>
      <c r="F11" s="252">
        <v>-26.418958455237</v>
      </c>
    </row>
    <row r="12" spans="1:6" ht="30" customHeight="1">
      <c r="A12" s="60" t="s">
        <v>19</v>
      </c>
      <c r="B12" s="76">
        <v>1222</v>
      </c>
      <c r="C12" s="76">
        <v>2998</v>
      </c>
      <c r="D12" s="251">
        <v>24.5335515548282</v>
      </c>
      <c r="E12" s="251">
        <v>5.6750088121254798</v>
      </c>
      <c r="F12" s="252">
        <v>-48.086580086580099</v>
      </c>
    </row>
    <row r="13" spans="1:6" ht="30" customHeight="1">
      <c r="A13" s="60" t="s">
        <v>20</v>
      </c>
      <c r="B13" s="76">
        <v>1967</v>
      </c>
      <c r="C13" s="76">
        <v>10859</v>
      </c>
      <c r="D13" s="251">
        <v>55.205897305541399</v>
      </c>
      <c r="E13" s="251">
        <v>4.2030515305632896</v>
      </c>
      <c r="F13" s="252">
        <v>-44.796909155609796</v>
      </c>
    </row>
    <row r="14" spans="1:6" ht="30" customHeight="1">
      <c r="A14" s="60" t="s">
        <v>21</v>
      </c>
      <c r="B14" s="76">
        <v>919</v>
      </c>
      <c r="C14" s="76">
        <v>3521</v>
      </c>
      <c r="D14" s="251">
        <v>38.313384113166499</v>
      </c>
      <c r="E14" s="251">
        <v>35.215053763440899</v>
      </c>
      <c r="F14" s="252">
        <v>-33.6036205921177</v>
      </c>
    </row>
    <row r="15" spans="1:6" ht="30" customHeight="1">
      <c r="A15" s="60" t="s">
        <v>22</v>
      </c>
      <c r="B15" s="76">
        <v>1777</v>
      </c>
      <c r="C15" s="76">
        <v>5063</v>
      </c>
      <c r="D15" s="251">
        <v>28.4918401800788</v>
      </c>
      <c r="E15" s="251">
        <v>22.590799031477001</v>
      </c>
      <c r="F15" s="252">
        <v>-17.081559122174902</v>
      </c>
    </row>
    <row r="16" spans="1:6" ht="30" customHeight="1">
      <c r="A16" s="60" t="s">
        <v>23</v>
      </c>
      <c r="B16" s="76">
        <v>2025</v>
      </c>
      <c r="C16" s="76">
        <v>4150</v>
      </c>
      <c r="D16" s="251">
        <v>20.493827160493801</v>
      </c>
      <c r="E16" s="251">
        <v>56.722054380664702</v>
      </c>
      <c r="F16" s="252">
        <v>-27.6373147340889</v>
      </c>
    </row>
    <row r="17" spans="1:6" ht="30" customHeight="1">
      <c r="A17" s="60" t="s">
        <v>24</v>
      </c>
      <c r="B17" s="76">
        <v>1508</v>
      </c>
      <c r="C17" s="76">
        <v>2631</v>
      </c>
      <c r="D17" s="251">
        <v>17.446949602122</v>
      </c>
      <c r="E17" s="251">
        <v>27.7184466019417</v>
      </c>
      <c r="F17" s="252">
        <v>-39.780270084687601</v>
      </c>
    </row>
    <row r="18" spans="1:6" ht="30" customHeight="1">
      <c r="A18" s="60" t="s">
        <v>25</v>
      </c>
      <c r="B18" s="76">
        <v>966</v>
      </c>
      <c r="C18" s="76">
        <v>2227</v>
      </c>
      <c r="D18" s="251">
        <v>23.053830227743301</v>
      </c>
      <c r="E18" s="251">
        <v>26.822323462414602</v>
      </c>
      <c r="F18" s="252">
        <v>-31.3713405238829</v>
      </c>
    </row>
    <row r="19" spans="1:6" ht="30" customHeight="1">
      <c r="A19" s="60" t="s">
        <v>26</v>
      </c>
      <c r="B19" s="76">
        <v>1211</v>
      </c>
      <c r="C19" s="76">
        <v>2962</v>
      </c>
      <c r="D19" s="251">
        <v>24.459124690338601</v>
      </c>
      <c r="E19" s="251">
        <v>44.770283479960902</v>
      </c>
      <c r="F19" s="252">
        <v>-27.008378511582102</v>
      </c>
    </row>
    <row r="20" spans="1:6" ht="30" customHeight="1">
      <c r="A20" s="60" t="s">
        <v>27</v>
      </c>
      <c r="B20" s="76">
        <v>1421</v>
      </c>
      <c r="C20" s="76">
        <v>2588</v>
      </c>
      <c r="D20" s="251">
        <v>18.212526389866301</v>
      </c>
      <c r="E20" s="251">
        <v>28.9486796213254</v>
      </c>
      <c r="F20" s="252">
        <v>-42.869757174392902</v>
      </c>
    </row>
    <row r="21" spans="1:6" ht="30" customHeight="1">
      <c r="A21" s="60" t="s">
        <v>28</v>
      </c>
      <c r="B21" s="76">
        <v>865</v>
      </c>
      <c r="C21" s="76">
        <v>766</v>
      </c>
      <c r="D21" s="251">
        <v>8.8554913294797704</v>
      </c>
      <c r="E21" s="251">
        <v>37.7697841726619</v>
      </c>
      <c r="F21" s="252">
        <v>-69.087974172719896</v>
      </c>
    </row>
    <row r="22" spans="1:6" ht="30" customHeight="1">
      <c r="A22" s="64" t="s">
        <v>29</v>
      </c>
      <c r="B22" s="80">
        <v>20294</v>
      </c>
      <c r="C22" s="80">
        <v>75602</v>
      </c>
      <c r="D22" s="253">
        <v>37.2533753818863</v>
      </c>
      <c r="E22" s="253">
        <v>15.3947127419256</v>
      </c>
      <c r="F22" s="254">
        <v>-42.747010579406101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workbookViewId="0">
      <selection activeCell="M6" sqref="M6"/>
    </sheetView>
  </sheetViews>
  <sheetFormatPr defaultColWidth="9" defaultRowHeight="14.4"/>
  <cols>
    <col min="1" max="6" width="16.33203125" customWidth="1"/>
    <col min="7" max="7" width="19.33203125" customWidth="1"/>
    <col min="8" max="8" width="16.33203125" customWidth="1"/>
  </cols>
  <sheetData>
    <row r="1" spans="1:8" ht="20.399999999999999">
      <c r="A1" s="362" t="s">
        <v>154</v>
      </c>
      <c r="B1" s="362"/>
      <c r="C1" s="362"/>
      <c r="D1" s="362"/>
      <c r="E1" s="362"/>
      <c r="F1" s="362"/>
      <c r="G1" s="362"/>
      <c r="H1" s="362"/>
    </row>
    <row r="2" spans="1:8" ht="22.2">
      <c r="A2" s="249" t="s">
        <v>155</v>
      </c>
      <c r="B2" s="68"/>
      <c r="C2" s="250"/>
      <c r="D2" s="250"/>
      <c r="E2" s="250"/>
      <c r="F2" s="68"/>
      <c r="G2" s="68"/>
      <c r="H2" s="68"/>
    </row>
    <row r="3" spans="1:8" ht="20.399999999999999" customHeight="1">
      <c r="A3" s="356" t="s">
        <v>82</v>
      </c>
      <c r="B3" s="354"/>
      <c r="C3" s="354"/>
      <c r="D3" s="358" t="s">
        <v>70</v>
      </c>
      <c r="E3" s="358" t="s">
        <v>150</v>
      </c>
      <c r="F3" s="358" t="s">
        <v>151</v>
      </c>
      <c r="G3" s="358" t="s">
        <v>156</v>
      </c>
      <c r="H3" s="360" t="s">
        <v>157</v>
      </c>
    </row>
    <row r="4" spans="1:8" ht="20.399999999999999" customHeight="1">
      <c r="A4" s="58" t="s">
        <v>85</v>
      </c>
      <c r="B4" s="59" t="s">
        <v>86</v>
      </c>
      <c r="C4" s="59" t="s">
        <v>87</v>
      </c>
      <c r="D4" s="365"/>
      <c r="E4" s="366"/>
      <c r="F4" s="366"/>
      <c r="G4" s="366"/>
      <c r="H4" s="378"/>
    </row>
    <row r="5" spans="1:8" ht="20.399999999999999" customHeight="1">
      <c r="A5" s="60" t="s">
        <v>90</v>
      </c>
      <c r="B5" s="76"/>
      <c r="C5" s="76"/>
      <c r="D5" s="76">
        <v>7677</v>
      </c>
      <c r="E5" s="76">
        <v>17381</v>
      </c>
      <c r="F5" s="251">
        <v>22.640354305067099</v>
      </c>
      <c r="G5" s="251">
        <v>29.602565058534001</v>
      </c>
      <c r="H5" s="252">
        <v>-27.573131094257899</v>
      </c>
    </row>
    <row r="6" spans="1:8" ht="20.399999999999999" customHeight="1">
      <c r="A6" s="60"/>
      <c r="B6" s="76" t="s">
        <v>91</v>
      </c>
      <c r="C6" s="76"/>
      <c r="D6" s="76">
        <v>15</v>
      </c>
      <c r="E6" s="76">
        <v>53</v>
      </c>
      <c r="F6" s="251">
        <v>35.3333333333333</v>
      </c>
      <c r="G6" s="251">
        <v>112</v>
      </c>
      <c r="H6" s="252">
        <v>-17.1875</v>
      </c>
    </row>
    <row r="7" spans="1:8" ht="20.399999999999999" customHeight="1">
      <c r="A7" s="60"/>
      <c r="B7" s="76" t="s">
        <v>92</v>
      </c>
      <c r="C7" s="76"/>
      <c r="D7" s="76">
        <v>1248</v>
      </c>
      <c r="E7" s="76">
        <v>3057</v>
      </c>
      <c r="F7" s="251">
        <v>24.495192307692299</v>
      </c>
      <c r="G7" s="251">
        <v>45.2946768060837</v>
      </c>
      <c r="H7" s="252">
        <v>-27.005730659025801</v>
      </c>
    </row>
    <row r="8" spans="1:8" ht="20.399999999999999" customHeight="1">
      <c r="A8" s="60"/>
      <c r="B8" s="76" t="s">
        <v>93</v>
      </c>
      <c r="C8" s="76"/>
      <c r="D8" s="76">
        <v>4199</v>
      </c>
      <c r="E8" s="76">
        <v>8568</v>
      </c>
      <c r="F8" s="251">
        <v>20.404858299595102</v>
      </c>
      <c r="G8" s="251">
        <v>27.728085867620699</v>
      </c>
      <c r="H8" s="252">
        <v>-39.061166429587502</v>
      </c>
    </row>
    <row r="9" spans="1:8" ht="20.399999999999999" customHeight="1">
      <c r="A9" s="60"/>
      <c r="B9" s="76" t="s">
        <v>94</v>
      </c>
      <c r="C9" s="76"/>
      <c r="D9" s="76">
        <v>1205</v>
      </c>
      <c r="E9" s="76">
        <v>3247</v>
      </c>
      <c r="F9" s="251">
        <v>26.9460580912863</v>
      </c>
      <c r="G9" s="251">
        <v>17.986918604651201</v>
      </c>
      <c r="H9" s="252">
        <v>-9.9056603773584904</v>
      </c>
    </row>
    <row r="10" spans="1:8" ht="20.399999999999999" customHeight="1">
      <c r="A10" s="60"/>
      <c r="B10" s="76" t="s">
        <v>95</v>
      </c>
      <c r="C10" s="76"/>
      <c r="D10" s="76">
        <v>1010</v>
      </c>
      <c r="E10" s="76">
        <v>2456</v>
      </c>
      <c r="F10" s="251">
        <v>24.316831683168299</v>
      </c>
      <c r="G10" s="251">
        <v>34.796926454445703</v>
      </c>
      <c r="H10" s="252">
        <v>18.0201826045171</v>
      </c>
    </row>
    <row r="11" spans="1:8" ht="20.399999999999999" customHeight="1">
      <c r="A11" s="60" t="s">
        <v>96</v>
      </c>
      <c r="B11" s="76"/>
      <c r="C11" s="76"/>
      <c r="D11" s="76">
        <v>10209</v>
      </c>
      <c r="E11" s="76">
        <v>44433</v>
      </c>
      <c r="F11" s="251">
        <v>43.523361739641501</v>
      </c>
      <c r="G11" s="251">
        <v>14.085808919814101</v>
      </c>
      <c r="H11" s="252">
        <v>-47.441447835344199</v>
      </c>
    </row>
    <row r="12" spans="1:8" ht="20.399999999999999" customHeight="1">
      <c r="A12" s="60"/>
      <c r="B12" s="76" t="s">
        <v>97</v>
      </c>
      <c r="C12" s="76"/>
      <c r="D12" s="76">
        <v>1615</v>
      </c>
      <c r="E12" s="76">
        <v>7425</v>
      </c>
      <c r="F12" s="251">
        <v>45.9752321981424</v>
      </c>
      <c r="G12" s="251">
        <v>-3.2699322563835298</v>
      </c>
      <c r="H12" s="252">
        <v>-70.8949080788679</v>
      </c>
    </row>
    <row r="13" spans="1:8" ht="20.399999999999999" customHeight="1">
      <c r="A13" s="60"/>
      <c r="B13" s="76" t="s">
        <v>98</v>
      </c>
      <c r="C13" s="76"/>
      <c r="D13" s="76">
        <v>5718</v>
      </c>
      <c r="E13" s="76">
        <v>31972</v>
      </c>
      <c r="F13" s="251">
        <v>55.914655473941899</v>
      </c>
      <c r="G13" s="251">
        <v>17.8430577568096</v>
      </c>
      <c r="H13" s="252">
        <v>-34.236995289713498</v>
      </c>
    </row>
    <row r="14" spans="1:8" ht="20.399999999999999" customHeight="1">
      <c r="A14" s="60"/>
      <c r="B14" s="76"/>
      <c r="C14" s="76" t="s">
        <v>99</v>
      </c>
      <c r="D14" s="76">
        <v>1123</v>
      </c>
      <c r="E14" s="76">
        <v>2317</v>
      </c>
      <c r="F14" s="251">
        <v>20.6322350845948</v>
      </c>
      <c r="G14" s="251">
        <v>-7.8361177406523499</v>
      </c>
      <c r="H14" s="252">
        <v>-53.678528588564603</v>
      </c>
    </row>
    <row r="15" spans="1:8" ht="20.399999999999999" customHeight="1">
      <c r="A15" s="60"/>
      <c r="B15" s="76"/>
      <c r="C15" s="76" t="s">
        <v>100</v>
      </c>
      <c r="D15" s="76">
        <v>228</v>
      </c>
      <c r="E15" s="76">
        <v>323</v>
      </c>
      <c r="F15" s="251">
        <v>14.1666666666667</v>
      </c>
      <c r="G15" s="251">
        <v>104.430379746835</v>
      </c>
      <c r="H15" s="252">
        <v>-62.177985948477797</v>
      </c>
    </row>
    <row r="16" spans="1:8" ht="20.399999999999999" customHeight="1">
      <c r="A16" s="60"/>
      <c r="B16" s="76"/>
      <c r="C16" s="76" t="s">
        <v>101</v>
      </c>
      <c r="D16" s="76">
        <v>878</v>
      </c>
      <c r="E16" s="76">
        <v>2067</v>
      </c>
      <c r="F16" s="251">
        <v>23.5421412300683</v>
      </c>
      <c r="G16" s="251">
        <v>104.45103857566799</v>
      </c>
      <c r="H16" s="252">
        <v>-43.462800875273501</v>
      </c>
    </row>
    <row r="17" spans="1:8" ht="20.399999999999999" customHeight="1">
      <c r="A17" s="60"/>
      <c r="B17" s="76"/>
      <c r="C17" s="76" t="s">
        <v>102</v>
      </c>
      <c r="D17" s="76">
        <v>3489</v>
      </c>
      <c r="E17" s="76">
        <v>27265</v>
      </c>
      <c r="F17" s="251">
        <v>78.145600458584099</v>
      </c>
      <c r="G17" s="251">
        <v>16.278573865574899</v>
      </c>
      <c r="H17" s="252">
        <v>-30.279241037180999</v>
      </c>
    </row>
    <row r="18" spans="1:8" ht="20.399999999999999" customHeight="1">
      <c r="A18" s="60"/>
      <c r="B18" s="76" t="s">
        <v>103</v>
      </c>
      <c r="C18" s="76"/>
      <c r="D18" s="76">
        <v>2876</v>
      </c>
      <c r="E18" s="76">
        <v>5036</v>
      </c>
      <c r="F18" s="251">
        <v>17.510431154381099</v>
      </c>
      <c r="G18" s="251">
        <v>21.6425120772947</v>
      </c>
      <c r="H18" s="252">
        <v>-51.632731463695698</v>
      </c>
    </row>
    <row r="19" spans="1:8" ht="20.399999999999999" customHeight="1">
      <c r="A19" s="60"/>
      <c r="B19" s="76"/>
      <c r="C19" s="76" t="s">
        <v>104</v>
      </c>
      <c r="D19" s="76">
        <v>1349</v>
      </c>
      <c r="E19" s="76">
        <v>3253</v>
      </c>
      <c r="F19" s="251">
        <v>24.114158636026701</v>
      </c>
      <c r="G19" s="251">
        <v>31.9675456389452</v>
      </c>
      <c r="H19" s="252">
        <v>-49.464036041634301</v>
      </c>
    </row>
    <row r="20" spans="1:8" ht="20.399999999999999" customHeight="1">
      <c r="A20" s="60"/>
      <c r="B20" s="76"/>
      <c r="C20" s="76" t="s">
        <v>105</v>
      </c>
      <c r="D20" s="76">
        <v>1527</v>
      </c>
      <c r="E20" s="76">
        <v>1783</v>
      </c>
      <c r="F20" s="251">
        <v>11.6764898493779</v>
      </c>
      <c r="G20" s="251">
        <v>6.4477611940298498</v>
      </c>
      <c r="H20" s="252">
        <v>-55.155935613682097</v>
      </c>
    </row>
    <row r="21" spans="1:8" ht="20.399999999999999" customHeight="1">
      <c r="A21" s="60" t="s">
        <v>106</v>
      </c>
      <c r="B21" s="76"/>
      <c r="C21" s="76"/>
      <c r="D21" s="76">
        <v>135</v>
      </c>
      <c r="E21" s="76">
        <v>1242</v>
      </c>
      <c r="F21" s="251">
        <v>92</v>
      </c>
      <c r="G21" s="251">
        <v>13.528336380255899</v>
      </c>
      <c r="H21" s="252">
        <v>-10.647482014388499</v>
      </c>
    </row>
    <row r="22" spans="1:8" ht="20.399999999999999" customHeight="1">
      <c r="A22" s="60" t="s">
        <v>107</v>
      </c>
      <c r="B22" s="76"/>
      <c r="C22" s="76"/>
      <c r="D22" s="76">
        <v>2273</v>
      </c>
      <c r="E22" s="76">
        <v>12546</v>
      </c>
      <c r="F22" s="251">
        <v>55.1957765068192</v>
      </c>
      <c r="G22" s="251">
        <v>3.9953580901856798</v>
      </c>
      <c r="H22" s="252">
        <v>-43.284661633741699</v>
      </c>
    </row>
    <row r="23" spans="1:8" ht="20.399999999999999" customHeight="1">
      <c r="A23" s="363" t="s">
        <v>108</v>
      </c>
      <c r="B23" s="364"/>
      <c r="C23" s="364"/>
      <c r="D23" s="80">
        <v>20294</v>
      </c>
      <c r="E23" s="80">
        <v>75602</v>
      </c>
      <c r="F23" s="253">
        <v>37.2533753818863</v>
      </c>
      <c r="G23" s="253">
        <v>15.3947127419256</v>
      </c>
      <c r="H23" s="254">
        <v>-42.747010579406101</v>
      </c>
    </row>
  </sheetData>
  <mergeCells count="8">
    <mergeCell ref="A1:H1"/>
    <mergeCell ref="A3:C3"/>
    <mergeCell ref="A23:C23"/>
    <mergeCell ref="D3:D4"/>
    <mergeCell ref="E3:E4"/>
    <mergeCell ref="F3:F4"/>
    <mergeCell ref="G3:G4"/>
    <mergeCell ref="H3:H4"/>
  </mergeCells>
  <phoneticPr fontId="39" type="noConversion"/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7"/>
  <sheetViews>
    <sheetView workbookViewId="0">
      <selection activeCell="F15" sqref="F15"/>
    </sheetView>
  </sheetViews>
  <sheetFormatPr defaultColWidth="9" defaultRowHeight="14.4"/>
  <cols>
    <col min="1" max="1" width="7.21875" customWidth="1"/>
    <col min="2" max="2" width="7.44140625" customWidth="1"/>
    <col min="3" max="3" width="7.21875" customWidth="1"/>
    <col min="4" max="15" width="7.33203125" customWidth="1"/>
    <col min="16" max="16" width="8.33203125" customWidth="1"/>
  </cols>
  <sheetData>
    <row r="1" spans="1:17" ht="20.399999999999999">
      <c r="A1" s="323" t="s">
        <v>158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17" ht="27" customHeight="1">
      <c r="A2" s="379" t="s">
        <v>159</v>
      </c>
      <c r="B2" s="379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46" t="s">
        <v>160</v>
      </c>
      <c r="O2" s="380" t="s">
        <v>161</v>
      </c>
      <c r="P2" s="380"/>
      <c r="Q2" s="380"/>
    </row>
    <row r="3" spans="1:17" ht="36" customHeight="1">
      <c r="A3" s="381" t="s">
        <v>162</v>
      </c>
      <c r="B3" s="358" t="s">
        <v>163</v>
      </c>
      <c r="C3" s="358" t="s">
        <v>164</v>
      </c>
      <c r="D3" s="354" t="s">
        <v>165</v>
      </c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60" t="s">
        <v>166</v>
      </c>
    </row>
    <row r="4" spans="1:17" ht="34.049999999999997" customHeight="1">
      <c r="A4" s="377"/>
      <c r="B4" s="365"/>
      <c r="C4" s="366"/>
      <c r="D4" s="59" t="s">
        <v>167</v>
      </c>
      <c r="E4" s="59" t="s">
        <v>168</v>
      </c>
      <c r="F4" s="59" t="s">
        <v>169</v>
      </c>
      <c r="G4" s="59" t="s">
        <v>170</v>
      </c>
      <c r="H4" s="59" t="s">
        <v>171</v>
      </c>
      <c r="I4" s="59" t="s">
        <v>172</v>
      </c>
      <c r="J4" s="59" t="s">
        <v>173</v>
      </c>
      <c r="K4" s="59" t="s">
        <v>174</v>
      </c>
      <c r="L4" s="59" t="s">
        <v>175</v>
      </c>
      <c r="M4" s="59" t="s">
        <v>176</v>
      </c>
      <c r="N4" s="59" t="s">
        <v>177</v>
      </c>
      <c r="O4" s="59" t="s">
        <v>178</v>
      </c>
      <c r="P4" s="59" t="s">
        <v>179</v>
      </c>
      <c r="Q4" s="378"/>
    </row>
    <row r="5" spans="1:17" ht="46.8" customHeight="1">
      <c r="A5" s="60" t="s">
        <v>180</v>
      </c>
      <c r="B5" s="76" t="s">
        <v>137</v>
      </c>
      <c r="C5" s="76">
        <v>328</v>
      </c>
      <c r="D5" s="63">
        <v>0</v>
      </c>
      <c r="E5" s="63">
        <v>0</v>
      </c>
      <c r="F5" s="63">
        <v>0</v>
      </c>
      <c r="G5" s="63">
        <v>6</v>
      </c>
      <c r="H5" s="63">
        <v>37</v>
      </c>
      <c r="I5" s="63">
        <v>23</v>
      </c>
      <c r="J5" s="63">
        <v>50</v>
      </c>
      <c r="K5" s="63">
        <v>316</v>
      </c>
      <c r="L5" s="63">
        <v>20</v>
      </c>
      <c r="M5" s="63">
        <v>1</v>
      </c>
      <c r="N5" s="63">
        <v>0</v>
      </c>
      <c r="O5" s="63">
        <v>0</v>
      </c>
      <c r="P5" s="63">
        <v>453</v>
      </c>
      <c r="Q5" s="247">
        <v>937</v>
      </c>
    </row>
    <row r="6" spans="1:17" ht="46.8" customHeight="1">
      <c r="A6" s="60" t="s">
        <v>181</v>
      </c>
      <c r="B6" s="76" t="s">
        <v>143</v>
      </c>
      <c r="C6" s="76">
        <v>33932</v>
      </c>
      <c r="D6" s="63">
        <v>8866</v>
      </c>
      <c r="E6" s="63">
        <v>8129</v>
      </c>
      <c r="F6" s="63">
        <v>2092</v>
      </c>
      <c r="G6" s="63">
        <v>4873</v>
      </c>
      <c r="H6" s="63">
        <v>9348</v>
      </c>
      <c r="I6" s="63">
        <v>8605</v>
      </c>
      <c r="J6" s="63">
        <v>7874</v>
      </c>
      <c r="K6" s="63">
        <v>28123</v>
      </c>
      <c r="L6" s="63">
        <v>9020</v>
      </c>
      <c r="M6" s="63">
        <v>7526</v>
      </c>
      <c r="N6" s="63">
        <v>6273</v>
      </c>
      <c r="O6" s="63">
        <v>2759</v>
      </c>
      <c r="P6" s="63">
        <v>103488</v>
      </c>
      <c r="Q6" s="247">
        <v>209669</v>
      </c>
    </row>
    <row r="7" spans="1:17" ht="46.8" customHeight="1">
      <c r="A7" s="64" t="s">
        <v>182</v>
      </c>
      <c r="B7" s="80" t="s">
        <v>146</v>
      </c>
      <c r="C7" s="80">
        <v>2683</v>
      </c>
      <c r="D7" s="67">
        <v>35</v>
      </c>
      <c r="E7" s="67">
        <v>31</v>
      </c>
      <c r="F7" s="67">
        <v>33</v>
      </c>
      <c r="G7" s="67">
        <v>188</v>
      </c>
      <c r="H7" s="67">
        <v>81</v>
      </c>
      <c r="I7" s="67">
        <v>59</v>
      </c>
      <c r="J7" s="67">
        <v>102</v>
      </c>
      <c r="K7" s="67">
        <v>5303</v>
      </c>
      <c r="L7" s="67">
        <v>897</v>
      </c>
      <c r="M7" s="67">
        <v>248</v>
      </c>
      <c r="N7" s="67">
        <v>1156</v>
      </c>
      <c r="O7" s="67">
        <v>549</v>
      </c>
      <c r="P7" s="67">
        <v>8682</v>
      </c>
      <c r="Q7" s="248">
        <v>14133</v>
      </c>
    </row>
  </sheetData>
  <mergeCells count="8">
    <mergeCell ref="A1:Q1"/>
    <mergeCell ref="A2:B2"/>
    <mergeCell ref="O2:Q2"/>
    <mergeCell ref="D3:P3"/>
    <mergeCell ref="A3:A4"/>
    <mergeCell ref="B3:B4"/>
    <mergeCell ref="C3:C4"/>
    <mergeCell ref="Q3:Q4"/>
  </mergeCells>
  <phoneticPr fontId="39" type="noConversion"/>
  <printOptions horizontalCentered="1"/>
  <pageMargins left="0.78680555555555598" right="0.78680555555555598" top="0.78680555555555598" bottom="0.78680555555555598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1</vt:lpstr>
      <vt:lpstr>续1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用水组成</vt:lpstr>
      <vt:lpstr>供水组成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2021-10-03T08:31:00Z</cp:lastPrinted>
  <dcterms:created xsi:type="dcterms:W3CDTF">2006-09-16T00:00:00Z</dcterms:created>
  <dcterms:modified xsi:type="dcterms:W3CDTF">2021-12-24T09:52:04Z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CE8F76B41AB44D76B9F74BF9F138486F</vt:lpwstr>
  </property>
  <property fmtid="{D5CDD505-2E9C-101B-9397-08002B2CF9AE}" pid="3" name="KSOProductBuildVer">
    <vt:lpwstr>2052-11.1.0.11115</vt:lpwstr>
  </property>
</Properties>
</file>